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1市州" sheetId="1" r:id="rId1"/>
  </sheets>
  <calcPr calcId="144525"/>
</workbook>
</file>

<file path=xl/calcChain.xml><?xml version="1.0" encoding="utf-8"?>
<calcChain xmlns="http://schemas.openxmlformats.org/spreadsheetml/2006/main">
  <c r="P28" i="1" l="1"/>
  <c r="O28" i="1"/>
  <c r="N28" i="1"/>
  <c r="M28" i="1"/>
  <c r="L28" i="1"/>
  <c r="K28" i="1"/>
  <c r="J28" i="1"/>
  <c r="H28" i="1"/>
  <c r="G28" i="1"/>
  <c r="F28" i="1"/>
  <c r="E28" i="1"/>
  <c r="D27" i="1"/>
  <c r="C27" i="1"/>
  <c r="B27" i="1"/>
  <c r="D26" i="1"/>
  <c r="C26" i="1"/>
  <c r="B26" i="1"/>
  <c r="D25" i="1"/>
  <c r="C25" i="1"/>
  <c r="B25" i="1" s="1"/>
  <c r="D24" i="1"/>
  <c r="C24" i="1"/>
  <c r="B24" i="1"/>
  <c r="D23" i="1"/>
  <c r="C23" i="1"/>
  <c r="B23" i="1"/>
  <c r="D22" i="1"/>
  <c r="C22" i="1" s="1"/>
  <c r="B22" i="1" s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 s="1"/>
  <c r="D16" i="1"/>
  <c r="C16" i="1"/>
  <c r="B16" i="1"/>
  <c r="D15" i="1"/>
  <c r="C15" i="1"/>
  <c r="B15" i="1"/>
  <c r="D14" i="1"/>
  <c r="C14" i="1" s="1"/>
  <c r="B14" i="1" s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 s="1"/>
  <c r="D8" i="1"/>
  <c r="C8" i="1"/>
  <c r="B8" i="1"/>
  <c r="D7" i="1"/>
  <c r="C7" i="1"/>
  <c r="B7" i="1"/>
  <c r="D28" i="1" l="1"/>
</calcChain>
</file>

<file path=xl/sharedStrings.xml><?xml version="1.0" encoding="utf-8"?>
<sst xmlns="http://schemas.openxmlformats.org/spreadsheetml/2006/main" count="46" uniqueCount="38">
  <si>
    <t>附件2</t>
    <phoneticPr fontId="1" type="noConversion"/>
  </si>
  <si>
    <t>各市（州）行政权力事项和公共服务事项认领情况表</t>
    <phoneticPr fontId="1" type="noConversion"/>
  </si>
  <si>
    <r>
      <rPr>
        <sz val="11"/>
        <color theme="1"/>
        <rFont val="黑体"/>
        <family val="3"/>
        <charset val="134"/>
      </rPr>
      <t>市（州）</t>
    </r>
    <phoneticPr fontId="1" type="noConversion"/>
  </si>
  <si>
    <r>
      <rPr>
        <sz val="11"/>
        <color theme="1"/>
        <rFont val="黑体"/>
        <family val="3"/>
        <charset val="134"/>
      </rPr>
      <t>市、县两级平均认领数</t>
    </r>
    <phoneticPr fontId="1" type="noConversion"/>
  </si>
  <si>
    <r>
      <rPr>
        <sz val="11"/>
        <color theme="1"/>
        <rFont val="黑体"/>
        <family val="3"/>
        <charset val="134"/>
      </rPr>
      <t>认领总数</t>
    </r>
    <phoneticPr fontId="1" type="noConversion"/>
  </si>
  <si>
    <r>
      <rPr>
        <sz val="11"/>
        <color theme="1"/>
        <rFont val="黑体"/>
        <family val="3"/>
        <charset val="134"/>
      </rPr>
      <t>行政权力事项</t>
    </r>
    <phoneticPr fontId="1" type="noConversion"/>
  </si>
  <si>
    <r>
      <rPr>
        <sz val="11"/>
        <color theme="1"/>
        <rFont val="黑体"/>
        <family val="3"/>
        <charset val="134"/>
      </rPr>
      <t>公共服务事项</t>
    </r>
    <phoneticPr fontId="1" type="noConversion"/>
  </si>
  <si>
    <r>
      <rPr>
        <sz val="11"/>
        <color theme="1"/>
        <rFont val="黑体"/>
        <family val="3"/>
        <charset val="134"/>
      </rPr>
      <t>行政权力事项认领总数</t>
    </r>
    <phoneticPr fontId="1" type="noConversion"/>
  </si>
  <si>
    <r>
      <rPr>
        <sz val="11"/>
        <color theme="1"/>
        <rFont val="黑体"/>
        <family val="3"/>
        <charset val="134"/>
      </rPr>
      <t>行政许可事项</t>
    </r>
    <phoneticPr fontId="1" type="noConversion"/>
  </si>
  <si>
    <r>
      <rPr>
        <sz val="11"/>
        <color theme="1"/>
        <rFont val="黑体"/>
        <family val="3"/>
        <charset val="134"/>
      </rPr>
      <t>行政权力事项</t>
    </r>
    <r>
      <rPr>
        <sz val="11"/>
        <color theme="1"/>
        <rFont val="Times New Roman"/>
        <family val="1"/>
      </rPr>
      <t>(</t>
    </r>
    <r>
      <rPr>
        <sz val="11"/>
        <color theme="1"/>
        <rFont val="黑体"/>
        <family val="3"/>
        <charset val="134"/>
      </rPr>
      <t>除行政许可</t>
    </r>
    <r>
      <rPr>
        <sz val="11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</si>
  <si>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黑体"/>
        <family val="3"/>
        <charset val="134"/>
      </rPr>
      <t>认领事项数</t>
    </r>
  </si>
  <si>
    <r>
      <rPr>
        <sz val="11"/>
        <color theme="1"/>
        <rFont val="黑体"/>
        <family val="3"/>
        <charset val="134"/>
      </rPr>
      <t>上报事项数</t>
    </r>
  </si>
  <si>
    <r>
      <rPr>
        <sz val="11"/>
        <color theme="1"/>
        <rFont val="黑体"/>
        <family val="3"/>
        <charset val="134"/>
      </rPr>
      <t>通过事项数</t>
    </r>
  </si>
  <si>
    <r>
      <rPr>
        <sz val="11"/>
        <color theme="1"/>
        <rFont val="黑体"/>
        <family val="3"/>
        <charset val="134"/>
      </rPr>
      <t>全程网办事项数</t>
    </r>
  </si>
  <si>
    <r>
      <rPr>
        <sz val="11"/>
        <color theme="1"/>
        <rFont val="黑体"/>
        <family val="3"/>
        <charset val="134"/>
      </rPr>
      <t>全程网办事项占比</t>
    </r>
  </si>
  <si>
    <t>巴中市</t>
  </si>
  <si>
    <t>德阳市</t>
  </si>
  <si>
    <t>绵阳市</t>
  </si>
  <si>
    <t>遂宁市</t>
  </si>
  <si>
    <t>达州市</t>
  </si>
  <si>
    <t>宜宾市</t>
  </si>
  <si>
    <t>泸州市</t>
  </si>
  <si>
    <t>资阳市</t>
  </si>
  <si>
    <t>内江市</t>
  </si>
  <si>
    <t>雅安市</t>
  </si>
  <si>
    <t>眉山市</t>
  </si>
  <si>
    <t>南充市</t>
  </si>
  <si>
    <t>成都市</t>
  </si>
  <si>
    <t>攀枝花市</t>
  </si>
  <si>
    <t>乐山市</t>
  </si>
  <si>
    <t>自贡市</t>
  </si>
  <si>
    <t>广元市</t>
  </si>
  <si>
    <t>甘孜州</t>
  </si>
  <si>
    <t>阿坝州</t>
  </si>
  <si>
    <t>凉山州</t>
  </si>
  <si>
    <t>合计</t>
  </si>
  <si>
    <r>
      <rPr>
        <sz val="12"/>
        <color theme="1"/>
        <rFont val="仿宋_GB2312"/>
        <family val="3"/>
        <charset val="134"/>
      </rPr>
      <t>截至</t>
    </r>
    <r>
      <rPr>
        <sz val="12"/>
        <color theme="1"/>
        <rFont val="Times New Roman"/>
        <family val="1"/>
      </rPr>
      <t>11</t>
    </r>
    <r>
      <rPr>
        <sz val="12"/>
        <color theme="1"/>
        <rFont val="仿宋_GB2312"/>
        <family val="3"/>
        <charset val="134"/>
      </rPr>
      <t>月</t>
    </r>
    <r>
      <rPr>
        <sz val="12"/>
        <color theme="1"/>
        <rFont val="Times New Roman"/>
        <family val="1"/>
      </rPr>
      <t>23</t>
    </r>
    <r>
      <rPr>
        <sz val="12"/>
        <color theme="1"/>
        <rFont val="仿宋_GB2312"/>
        <family val="3"/>
        <charset val="134"/>
      </rPr>
      <t>日</t>
    </r>
    <r>
      <rPr>
        <sz val="12"/>
        <color theme="1"/>
        <rFont val="Times New Roman"/>
        <family val="1"/>
      </rPr>
      <t xml:space="preserve"> 16</t>
    </r>
    <r>
      <rPr>
        <sz val="12"/>
        <color theme="1"/>
        <rFont val="仿宋_GB2312"/>
        <family val="3"/>
        <charset val="134"/>
      </rPr>
      <t>时</t>
    </r>
    <phoneticPr fontId="1" type="noConversion"/>
  </si>
  <si>
    <t>广安市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</si>
</sst>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1"/>
      <color rgb="FF333333"/>
      <name val="仿宋_GB2312"/>
      <family val="3"/>
      <charset val="134"/>
    </font>
    <font>
      <sz val="11"/>
      <color rgb="FF333333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8"/>
      <color theme="1"/>
      <name val="方正小标宋简体"/>
      <family val="4"/>
      <charset val="134"/>
    </font>
    <font>
      <sz val="11"/>
      <color rgb="FF333333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0" fontId="8" fillId="4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</cellXfs>
  <cellStyles count="13">
    <cellStyle name="常规" xfId="0" builtinId="0"/>
    <cellStyle name="常规 10" xfId="11"/>
    <cellStyle name="常规 11" xfId="12"/>
    <cellStyle name="常规 2" xfId="1"/>
    <cellStyle name="常规 2 2" xfId="2"/>
    <cellStyle name="常规 3" xfId="3"/>
    <cellStyle name="常规 3 2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zoomScale="110" zoomScaleNormal="110" workbookViewId="0">
      <selection activeCell="S16" sqref="S16"/>
    </sheetView>
  </sheetViews>
  <sheetFormatPr defaultRowHeight="13.5" x14ac:dyDescent="0.15"/>
  <cols>
    <col min="1" max="1" width="8.625" customWidth="1"/>
    <col min="2" max="2" width="7.75" customWidth="1"/>
    <col min="3" max="3" width="8.5" customWidth="1"/>
    <col min="4" max="4" width="9" customWidth="1"/>
    <col min="5" max="7" width="7.75" customWidth="1"/>
    <col min="8" max="8" width="6.625" customWidth="1"/>
    <col min="9" max="15" width="7.75" customWidth="1"/>
    <col min="16" max="16" width="6.625" customWidth="1"/>
    <col min="17" max="17" width="7.75" customWidth="1"/>
  </cols>
  <sheetData>
    <row r="1" spans="1:17" ht="25.5" customHeight="1" x14ac:dyDescent="0.25">
      <c r="A1" s="4" t="s">
        <v>0</v>
      </c>
    </row>
    <row r="2" spans="1:17" ht="25.5" customHeight="1" x14ac:dyDescent="0.4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5.75" x14ac:dyDescent="0.25">
      <c r="A3" s="16" t="s">
        <v>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15">
      <c r="A4" s="17" t="s">
        <v>2</v>
      </c>
      <c r="B4" s="19" t="s">
        <v>3</v>
      </c>
      <c r="C4" s="21" t="s">
        <v>4</v>
      </c>
      <c r="D4" s="17" t="s">
        <v>5</v>
      </c>
      <c r="E4" s="17"/>
      <c r="F4" s="17"/>
      <c r="G4" s="17"/>
      <c r="H4" s="17"/>
      <c r="I4" s="17"/>
      <c r="J4" s="17"/>
      <c r="K4" s="17"/>
      <c r="L4" s="17"/>
      <c r="M4" s="17" t="s">
        <v>6</v>
      </c>
      <c r="N4" s="17"/>
      <c r="O4" s="17"/>
      <c r="P4" s="17"/>
      <c r="Q4" s="17"/>
    </row>
    <row r="5" spans="1:17" ht="13.5" customHeight="1" x14ac:dyDescent="0.15">
      <c r="A5" s="17"/>
      <c r="B5" s="19"/>
      <c r="C5" s="21"/>
      <c r="D5" s="19" t="s">
        <v>7</v>
      </c>
      <c r="E5" s="17" t="s">
        <v>8</v>
      </c>
      <c r="F5" s="17"/>
      <c r="G5" s="17"/>
      <c r="H5" s="17"/>
      <c r="I5" s="17"/>
      <c r="J5" s="17" t="s">
        <v>9</v>
      </c>
      <c r="K5" s="17"/>
      <c r="L5" s="17"/>
      <c r="M5" s="17"/>
      <c r="N5" s="17"/>
      <c r="O5" s="17"/>
      <c r="P5" s="17"/>
      <c r="Q5" s="17"/>
    </row>
    <row r="6" spans="1:17" ht="30" customHeight="1" x14ac:dyDescent="0.15">
      <c r="A6" s="18"/>
      <c r="B6" s="20"/>
      <c r="C6" s="22"/>
      <c r="D6" s="20"/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 t="s">
        <v>10</v>
      </c>
      <c r="K6" s="5" t="s">
        <v>11</v>
      </c>
      <c r="L6" s="5" t="s">
        <v>12</v>
      </c>
      <c r="M6" s="5" t="s">
        <v>10</v>
      </c>
      <c r="N6" s="5" t="s">
        <v>11</v>
      </c>
      <c r="O6" s="5" t="s">
        <v>12</v>
      </c>
      <c r="P6" s="5" t="s">
        <v>13</v>
      </c>
      <c r="Q6" s="5" t="s">
        <v>14</v>
      </c>
    </row>
    <row r="7" spans="1:17" ht="15.75" customHeight="1" x14ac:dyDescent="0.15">
      <c r="A7" s="7" t="s">
        <v>37</v>
      </c>
      <c r="B7" s="24">
        <f>C7/7</f>
        <v>7522</v>
      </c>
      <c r="C7" s="24">
        <f>D7+M7</f>
        <v>52654</v>
      </c>
      <c r="D7" s="25">
        <f>E7+J7</f>
        <v>48479</v>
      </c>
      <c r="E7" s="8">
        <v>5039</v>
      </c>
      <c r="F7" s="8">
        <v>3552</v>
      </c>
      <c r="G7" s="8">
        <v>3552</v>
      </c>
      <c r="H7" s="8">
        <v>339</v>
      </c>
      <c r="I7" s="9">
        <v>6.7299999999999999E-2</v>
      </c>
      <c r="J7" s="8">
        <v>43440</v>
      </c>
      <c r="K7" s="8">
        <v>32559</v>
      </c>
      <c r="L7" s="8">
        <v>27597</v>
      </c>
      <c r="M7" s="8">
        <v>4175</v>
      </c>
      <c r="N7" s="8">
        <v>2740</v>
      </c>
      <c r="O7" s="8">
        <v>2740</v>
      </c>
      <c r="P7" s="8">
        <v>65</v>
      </c>
      <c r="Q7" s="9">
        <v>1.5599999999999999E-2</v>
      </c>
    </row>
    <row r="8" spans="1:17" ht="15.75" customHeight="1" x14ac:dyDescent="0.15">
      <c r="A8" s="7" t="s">
        <v>18</v>
      </c>
      <c r="B8" s="24">
        <f>C8/6</f>
        <v>7353.333333333333</v>
      </c>
      <c r="C8" s="24">
        <f>D8+M8</f>
        <v>44120</v>
      </c>
      <c r="D8" s="25">
        <f>E8+J8</f>
        <v>41284</v>
      </c>
      <c r="E8" s="8">
        <v>4214</v>
      </c>
      <c r="F8" s="8">
        <v>2775</v>
      </c>
      <c r="G8" s="8">
        <v>2775</v>
      </c>
      <c r="H8" s="8">
        <v>15</v>
      </c>
      <c r="I8" s="9">
        <v>3.5999999999999999E-3</v>
      </c>
      <c r="J8" s="8">
        <v>37070</v>
      </c>
      <c r="K8" s="8">
        <v>21711</v>
      </c>
      <c r="L8" s="8">
        <v>9534</v>
      </c>
      <c r="M8" s="8">
        <v>2836</v>
      </c>
      <c r="N8" s="8">
        <v>1464</v>
      </c>
      <c r="O8" s="8">
        <v>1464</v>
      </c>
      <c r="P8" s="8">
        <v>43</v>
      </c>
      <c r="Q8" s="9">
        <v>1.52E-2</v>
      </c>
    </row>
    <row r="9" spans="1:17" ht="15.75" customHeight="1" x14ac:dyDescent="0.15">
      <c r="A9" s="7" t="s">
        <v>19</v>
      </c>
      <c r="B9" s="24">
        <f>C9/8</f>
        <v>7135.25</v>
      </c>
      <c r="C9" s="24">
        <f>D9+M9</f>
        <v>57082</v>
      </c>
      <c r="D9" s="25">
        <f>E9+J9</f>
        <v>51976</v>
      </c>
      <c r="E9" s="8">
        <v>5750</v>
      </c>
      <c r="F9" s="8">
        <v>3476</v>
      </c>
      <c r="G9" s="8">
        <v>3476</v>
      </c>
      <c r="H9" s="8">
        <v>5</v>
      </c>
      <c r="I9" s="9">
        <v>8.9999999999999998E-4</v>
      </c>
      <c r="J9" s="8">
        <v>46226</v>
      </c>
      <c r="K9" s="8">
        <v>21906</v>
      </c>
      <c r="L9" s="8">
        <v>12821</v>
      </c>
      <c r="M9" s="8">
        <v>5106</v>
      </c>
      <c r="N9" s="8">
        <v>1665</v>
      </c>
      <c r="O9" s="8">
        <v>1665</v>
      </c>
      <c r="P9" s="8">
        <v>28</v>
      </c>
      <c r="Q9" s="9">
        <v>5.4999999999999997E-3</v>
      </c>
    </row>
    <row r="10" spans="1:17" ht="15.75" customHeight="1" x14ac:dyDescent="0.15">
      <c r="A10" s="7" t="s">
        <v>16</v>
      </c>
      <c r="B10" s="24">
        <f>C10/7</f>
        <v>6963.5714285714284</v>
      </c>
      <c r="C10" s="24">
        <f>D10+M10</f>
        <v>48745</v>
      </c>
      <c r="D10" s="25">
        <f>E10+J10</f>
        <v>44410</v>
      </c>
      <c r="E10" s="8">
        <v>4885</v>
      </c>
      <c r="F10" s="8">
        <v>2981</v>
      </c>
      <c r="G10" s="8">
        <v>2981</v>
      </c>
      <c r="H10" s="8">
        <v>59</v>
      </c>
      <c r="I10" s="9">
        <v>1.21E-2</v>
      </c>
      <c r="J10" s="8">
        <v>39525</v>
      </c>
      <c r="K10" s="8">
        <v>26225</v>
      </c>
      <c r="L10" s="8">
        <v>26190</v>
      </c>
      <c r="M10" s="8">
        <v>4335</v>
      </c>
      <c r="N10" s="8">
        <v>1768</v>
      </c>
      <c r="O10" s="8">
        <v>1768</v>
      </c>
      <c r="P10" s="8">
        <v>90</v>
      </c>
      <c r="Q10" s="9">
        <v>2.0799999999999999E-2</v>
      </c>
    </row>
    <row r="11" spans="1:17" ht="15.75" customHeight="1" x14ac:dyDescent="0.15">
      <c r="A11" s="7" t="s">
        <v>15</v>
      </c>
      <c r="B11" s="24">
        <f>C11/6</f>
        <v>6962.166666666667</v>
      </c>
      <c r="C11" s="24">
        <f>D11+M11</f>
        <v>41773</v>
      </c>
      <c r="D11" s="25">
        <f>E11+J11</f>
        <v>38191</v>
      </c>
      <c r="E11" s="8">
        <v>4289</v>
      </c>
      <c r="F11" s="8">
        <v>2667</v>
      </c>
      <c r="G11" s="8">
        <v>2667</v>
      </c>
      <c r="H11" s="8">
        <v>111</v>
      </c>
      <c r="I11" s="9">
        <v>2.5899999999999999E-2</v>
      </c>
      <c r="J11" s="8">
        <v>33902</v>
      </c>
      <c r="K11" s="8">
        <v>11776</v>
      </c>
      <c r="L11" s="8">
        <v>5350</v>
      </c>
      <c r="M11" s="8">
        <v>3582</v>
      </c>
      <c r="N11" s="8">
        <v>988</v>
      </c>
      <c r="O11" s="8">
        <v>988</v>
      </c>
      <c r="P11" s="8">
        <v>48</v>
      </c>
      <c r="Q11" s="9">
        <v>1.34E-2</v>
      </c>
    </row>
    <row r="12" spans="1:17" ht="15.75" customHeight="1" x14ac:dyDescent="0.15">
      <c r="A12" s="7" t="s">
        <v>23</v>
      </c>
      <c r="B12" s="24">
        <f>C12/6</f>
        <v>6916.166666666667</v>
      </c>
      <c r="C12" s="24">
        <f>D12+M12</f>
        <v>41497</v>
      </c>
      <c r="D12" s="25">
        <f>E12+J12</f>
        <v>38344</v>
      </c>
      <c r="E12" s="10">
        <v>3915</v>
      </c>
      <c r="F12" s="10">
        <v>2019</v>
      </c>
      <c r="G12" s="10">
        <v>2019</v>
      </c>
      <c r="H12" s="10">
        <v>7</v>
      </c>
      <c r="I12" s="11">
        <v>1.8E-3</v>
      </c>
      <c r="J12" s="10">
        <v>34429</v>
      </c>
      <c r="K12" s="10">
        <v>20702</v>
      </c>
      <c r="L12" s="10">
        <v>17316</v>
      </c>
      <c r="M12" s="10">
        <v>3153</v>
      </c>
      <c r="N12" s="10">
        <v>1785</v>
      </c>
      <c r="O12" s="10">
        <v>1785</v>
      </c>
      <c r="P12" s="10">
        <v>61</v>
      </c>
      <c r="Q12" s="11">
        <v>1.9300000000000001E-2</v>
      </c>
    </row>
    <row r="13" spans="1:17" ht="15.75" customHeight="1" x14ac:dyDescent="0.15">
      <c r="A13" s="7" t="s">
        <v>17</v>
      </c>
      <c r="B13" s="24">
        <f>C13/10</f>
        <v>6844.2</v>
      </c>
      <c r="C13" s="24">
        <f>D13+M13</f>
        <v>68442</v>
      </c>
      <c r="D13" s="25">
        <f>E13+J13</f>
        <v>62163</v>
      </c>
      <c r="E13" s="8">
        <v>6433</v>
      </c>
      <c r="F13" s="8">
        <v>2549</v>
      </c>
      <c r="G13" s="8">
        <v>2549</v>
      </c>
      <c r="H13" s="8">
        <v>63</v>
      </c>
      <c r="I13" s="9">
        <v>9.7999999999999997E-3</v>
      </c>
      <c r="J13" s="8">
        <v>55730</v>
      </c>
      <c r="K13" s="8">
        <v>19732</v>
      </c>
      <c r="L13" s="8">
        <v>15494</v>
      </c>
      <c r="M13" s="8">
        <v>6279</v>
      </c>
      <c r="N13" s="8">
        <v>1280</v>
      </c>
      <c r="O13" s="8">
        <v>1280</v>
      </c>
      <c r="P13" s="8">
        <v>217</v>
      </c>
      <c r="Q13" s="9">
        <v>3.4599999999999999E-2</v>
      </c>
    </row>
    <row r="14" spans="1:17" ht="15.75" customHeight="1" x14ac:dyDescent="0.15">
      <c r="A14" s="7" t="s">
        <v>20</v>
      </c>
      <c r="B14" s="24">
        <f>C14/11</f>
        <v>6468.636363636364</v>
      </c>
      <c r="C14" s="24">
        <f>D14+M14</f>
        <v>71155</v>
      </c>
      <c r="D14" s="25">
        <f>E14+J14</f>
        <v>65654</v>
      </c>
      <c r="E14" s="8">
        <v>6821</v>
      </c>
      <c r="F14" s="8">
        <v>2691</v>
      </c>
      <c r="G14" s="8">
        <v>2691</v>
      </c>
      <c r="H14" s="8">
        <v>21</v>
      </c>
      <c r="I14" s="9">
        <v>3.0999999999999999E-3</v>
      </c>
      <c r="J14" s="8">
        <v>58833</v>
      </c>
      <c r="K14" s="8">
        <v>23413</v>
      </c>
      <c r="L14" s="8">
        <v>23321</v>
      </c>
      <c r="M14" s="8">
        <v>5501</v>
      </c>
      <c r="N14" s="8">
        <v>1137</v>
      </c>
      <c r="O14" s="8">
        <v>1137</v>
      </c>
      <c r="P14" s="8">
        <v>42</v>
      </c>
      <c r="Q14" s="9">
        <v>7.6E-3</v>
      </c>
    </row>
    <row r="15" spans="1:17" ht="15.75" customHeight="1" x14ac:dyDescent="0.15">
      <c r="A15" s="7" t="s">
        <v>21</v>
      </c>
      <c r="B15" s="24">
        <f>C15/8</f>
        <v>6371.375</v>
      </c>
      <c r="C15" s="24">
        <f>D15+M15</f>
        <v>50971</v>
      </c>
      <c r="D15" s="25">
        <f>E15+J15</f>
        <v>46723</v>
      </c>
      <c r="E15" s="8">
        <v>5090</v>
      </c>
      <c r="F15" s="8">
        <v>957</v>
      </c>
      <c r="G15" s="8">
        <v>957</v>
      </c>
      <c r="H15" s="8">
        <v>228</v>
      </c>
      <c r="I15" s="9">
        <v>4.48E-2</v>
      </c>
      <c r="J15" s="8">
        <v>41633</v>
      </c>
      <c r="K15" s="8">
        <v>11490</v>
      </c>
      <c r="L15" s="8">
        <v>9581</v>
      </c>
      <c r="M15" s="8">
        <v>4248</v>
      </c>
      <c r="N15" s="8">
        <v>433</v>
      </c>
      <c r="O15" s="8">
        <v>433</v>
      </c>
      <c r="P15" s="8">
        <v>53</v>
      </c>
      <c r="Q15" s="9">
        <v>1.2500000000000001E-2</v>
      </c>
    </row>
    <row r="16" spans="1:17" ht="15.75" customHeight="1" x14ac:dyDescent="0.15">
      <c r="A16" s="7" t="s">
        <v>25</v>
      </c>
      <c r="B16" s="24">
        <f>C16/7</f>
        <v>6196.1428571428569</v>
      </c>
      <c r="C16" s="24">
        <f>D16+M16</f>
        <v>43373</v>
      </c>
      <c r="D16" s="25">
        <f>E16+J16</f>
        <v>40121</v>
      </c>
      <c r="E16" s="8">
        <v>4074</v>
      </c>
      <c r="F16" s="8">
        <v>1533</v>
      </c>
      <c r="G16" s="8">
        <v>1533</v>
      </c>
      <c r="H16" s="8">
        <v>8</v>
      </c>
      <c r="I16" s="9">
        <v>2E-3</v>
      </c>
      <c r="J16" s="8">
        <v>36047</v>
      </c>
      <c r="K16" s="8">
        <v>11040</v>
      </c>
      <c r="L16" s="8">
        <v>5823</v>
      </c>
      <c r="M16" s="8">
        <v>3252</v>
      </c>
      <c r="N16" s="8">
        <v>827</v>
      </c>
      <c r="O16" s="8">
        <v>827</v>
      </c>
      <c r="P16" s="8">
        <v>55</v>
      </c>
      <c r="Q16" s="9">
        <v>1.6899999999999998E-2</v>
      </c>
    </row>
    <row r="17" spans="1:18" ht="15.75" customHeight="1" x14ac:dyDescent="0.15">
      <c r="A17" s="7" t="s">
        <v>22</v>
      </c>
      <c r="B17" s="24">
        <f>C17/4</f>
        <v>6167.25</v>
      </c>
      <c r="C17" s="24">
        <f>D17+M17</f>
        <v>24669</v>
      </c>
      <c r="D17" s="25">
        <f>E17+J17</f>
        <v>23116</v>
      </c>
      <c r="E17" s="8">
        <v>2341</v>
      </c>
      <c r="F17" s="8">
        <v>726</v>
      </c>
      <c r="G17" s="8">
        <v>726</v>
      </c>
      <c r="H17" s="8">
        <v>6</v>
      </c>
      <c r="I17" s="9">
        <v>2.5999999999999999E-3</v>
      </c>
      <c r="J17" s="8">
        <v>20775</v>
      </c>
      <c r="K17" s="8">
        <v>5212</v>
      </c>
      <c r="L17" s="8">
        <v>5122</v>
      </c>
      <c r="M17" s="8">
        <v>1553</v>
      </c>
      <c r="N17" s="8">
        <v>489</v>
      </c>
      <c r="O17" s="8">
        <v>489</v>
      </c>
      <c r="P17" s="8">
        <v>55</v>
      </c>
      <c r="Q17" s="9">
        <v>3.5400000000000001E-2</v>
      </c>
    </row>
    <row r="18" spans="1:18" ht="15.75" customHeight="1" x14ac:dyDescent="0.15">
      <c r="A18" s="7" t="s">
        <v>26</v>
      </c>
      <c r="B18" s="24">
        <f>C18/10</f>
        <v>6088</v>
      </c>
      <c r="C18" s="24">
        <f>D18+M18</f>
        <v>60880</v>
      </c>
      <c r="D18" s="25">
        <f>E18+J18</f>
        <v>57174</v>
      </c>
      <c r="E18" s="8">
        <v>5428</v>
      </c>
      <c r="F18" s="8">
        <v>2689</v>
      </c>
      <c r="G18" s="8">
        <v>2689</v>
      </c>
      <c r="H18" s="8">
        <v>12</v>
      </c>
      <c r="I18" s="9">
        <v>2.2000000000000001E-3</v>
      </c>
      <c r="J18" s="8">
        <v>51746</v>
      </c>
      <c r="K18" s="8">
        <v>25338</v>
      </c>
      <c r="L18" s="8">
        <v>12361</v>
      </c>
      <c r="M18" s="8">
        <v>3706</v>
      </c>
      <c r="N18" s="8">
        <v>1286</v>
      </c>
      <c r="O18" s="8">
        <v>1286</v>
      </c>
      <c r="P18" s="8">
        <v>34</v>
      </c>
      <c r="Q18" s="9">
        <v>9.1999999999999998E-3</v>
      </c>
    </row>
    <row r="19" spans="1:18" ht="15.75" customHeight="1" x14ac:dyDescent="0.15">
      <c r="A19" s="7" t="s">
        <v>24</v>
      </c>
      <c r="B19" s="24">
        <f>C19/9</f>
        <v>5950.8888888888887</v>
      </c>
      <c r="C19" s="24">
        <f>D19+M19</f>
        <v>53558</v>
      </c>
      <c r="D19" s="25">
        <f>E19+J19</f>
        <v>49739</v>
      </c>
      <c r="E19" s="8">
        <v>4841</v>
      </c>
      <c r="F19" s="8">
        <v>1157</v>
      </c>
      <c r="G19" s="8">
        <v>1157</v>
      </c>
      <c r="H19" s="8">
        <v>49</v>
      </c>
      <c r="I19" s="9">
        <v>1.01E-2</v>
      </c>
      <c r="J19" s="8">
        <v>44898</v>
      </c>
      <c r="K19" s="8">
        <v>8265</v>
      </c>
      <c r="L19" s="8">
        <v>7495</v>
      </c>
      <c r="M19" s="8">
        <v>3819</v>
      </c>
      <c r="N19" s="8">
        <v>288</v>
      </c>
      <c r="O19" s="8">
        <v>288</v>
      </c>
      <c r="P19" s="8">
        <v>38</v>
      </c>
      <c r="Q19" s="12">
        <v>0.01</v>
      </c>
    </row>
    <row r="20" spans="1:18" ht="15.75" customHeight="1" x14ac:dyDescent="0.15">
      <c r="A20" s="7" t="s">
        <v>31</v>
      </c>
      <c r="B20" s="24">
        <f>C20/8</f>
        <v>5941.125</v>
      </c>
      <c r="C20" s="24">
        <f>D20+M20</f>
        <v>47529</v>
      </c>
      <c r="D20" s="25">
        <f>E20+J20</f>
        <v>44813</v>
      </c>
      <c r="E20" s="8">
        <v>3906</v>
      </c>
      <c r="F20" s="8">
        <v>1646</v>
      </c>
      <c r="G20" s="8">
        <v>1646</v>
      </c>
      <c r="H20" s="8">
        <v>7</v>
      </c>
      <c r="I20" s="9">
        <v>1.8E-3</v>
      </c>
      <c r="J20" s="8">
        <v>40907</v>
      </c>
      <c r="K20" s="8">
        <v>16569</v>
      </c>
      <c r="L20" s="8">
        <v>15955</v>
      </c>
      <c r="M20" s="8">
        <v>2716</v>
      </c>
      <c r="N20" s="8">
        <v>708</v>
      </c>
      <c r="O20" s="8">
        <v>708</v>
      </c>
      <c r="P20" s="8">
        <v>24</v>
      </c>
      <c r="Q20" s="9">
        <v>8.8000000000000005E-3</v>
      </c>
      <c r="R20" s="6"/>
    </row>
    <row r="21" spans="1:18" ht="15.75" customHeight="1" x14ac:dyDescent="0.15">
      <c r="A21" s="7" t="s">
        <v>30</v>
      </c>
      <c r="B21" s="24">
        <f>C21/7</f>
        <v>5852.2857142857147</v>
      </c>
      <c r="C21" s="24">
        <f>D21+M21</f>
        <v>40966</v>
      </c>
      <c r="D21" s="25">
        <f>E21+J21</f>
        <v>38237</v>
      </c>
      <c r="E21" s="8">
        <v>3576</v>
      </c>
      <c r="F21" s="8">
        <v>1353</v>
      </c>
      <c r="G21" s="8">
        <v>1353</v>
      </c>
      <c r="H21" s="8">
        <v>11</v>
      </c>
      <c r="I21" s="9">
        <v>3.0999999999999999E-3</v>
      </c>
      <c r="J21" s="8">
        <v>34661</v>
      </c>
      <c r="K21" s="8">
        <v>19724</v>
      </c>
      <c r="L21" s="8">
        <v>18393</v>
      </c>
      <c r="M21" s="8">
        <v>2729</v>
      </c>
      <c r="N21" s="8">
        <v>507</v>
      </c>
      <c r="O21" s="8">
        <v>506</v>
      </c>
      <c r="P21" s="8">
        <v>29</v>
      </c>
      <c r="Q21" s="9">
        <v>1.06E-2</v>
      </c>
      <c r="R21" s="6"/>
    </row>
    <row r="22" spans="1:18" ht="15.75" customHeight="1" x14ac:dyDescent="0.15">
      <c r="A22" s="7" t="s">
        <v>27</v>
      </c>
      <c r="B22" s="24">
        <f>C22/22</f>
        <v>5747.181818181818</v>
      </c>
      <c r="C22" s="24">
        <f>D22+M22</f>
        <v>126438</v>
      </c>
      <c r="D22" s="25">
        <f>E22+J22</f>
        <v>117761</v>
      </c>
      <c r="E22" s="8">
        <v>11983</v>
      </c>
      <c r="F22" s="8">
        <v>2794</v>
      </c>
      <c r="G22" s="8">
        <v>2794</v>
      </c>
      <c r="H22" s="8">
        <v>152</v>
      </c>
      <c r="I22" s="9">
        <v>1.2699999999999999E-2</v>
      </c>
      <c r="J22" s="8">
        <v>105778</v>
      </c>
      <c r="K22" s="8">
        <v>25452</v>
      </c>
      <c r="L22" s="8">
        <v>23110</v>
      </c>
      <c r="M22" s="8">
        <v>8677</v>
      </c>
      <c r="N22" s="8">
        <v>1348</v>
      </c>
      <c r="O22" s="8">
        <v>1348</v>
      </c>
      <c r="P22" s="8">
        <v>177</v>
      </c>
      <c r="Q22" s="9">
        <v>2.0400000000000001E-2</v>
      </c>
    </row>
    <row r="23" spans="1:18" ht="15.75" customHeight="1" x14ac:dyDescent="0.15">
      <c r="A23" s="7" t="s">
        <v>32</v>
      </c>
      <c r="B23" s="24">
        <f>C23/19</f>
        <v>5712.0526315789475</v>
      </c>
      <c r="C23" s="24">
        <f>D23+M23</f>
        <v>108529</v>
      </c>
      <c r="D23" s="25">
        <f>E23+J23</f>
        <v>102167</v>
      </c>
      <c r="E23" s="8">
        <v>8283</v>
      </c>
      <c r="F23" s="8">
        <v>5401</v>
      </c>
      <c r="G23" s="8">
        <v>5401</v>
      </c>
      <c r="H23" s="8">
        <v>58</v>
      </c>
      <c r="I23" s="9">
        <v>7.0000000000000001E-3</v>
      </c>
      <c r="J23" s="8">
        <v>93884</v>
      </c>
      <c r="K23" s="8">
        <v>64772</v>
      </c>
      <c r="L23" s="8">
        <v>59618</v>
      </c>
      <c r="M23" s="8">
        <v>6362</v>
      </c>
      <c r="N23" s="8">
        <v>3673</v>
      </c>
      <c r="O23" s="8">
        <v>3673</v>
      </c>
      <c r="P23" s="8">
        <v>65</v>
      </c>
      <c r="Q23" s="9">
        <v>1.0200000000000001E-2</v>
      </c>
    </row>
    <row r="24" spans="1:18" ht="15.75" customHeight="1" x14ac:dyDescent="0.15">
      <c r="A24" s="7" t="s">
        <v>28</v>
      </c>
      <c r="B24" s="24">
        <f>C24/6</f>
        <v>5635.333333333333</v>
      </c>
      <c r="C24" s="24">
        <f>D24+M24</f>
        <v>33812</v>
      </c>
      <c r="D24" s="25">
        <f>E24+J24</f>
        <v>31315</v>
      </c>
      <c r="E24" s="8">
        <v>2922</v>
      </c>
      <c r="F24" s="8">
        <v>1195</v>
      </c>
      <c r="G24" s="8">
        <v>1195</v>
      </c>
      <c r="H24" s="8">
        <v>48</v>
      </c>
      <c r="I24" s="9">
        <v>1.6400000000000001E-2</v>
      </c>
      <c r="J24" s="8">
        <v>28393</v>
      </c>
      <c r="K24" s="8">
        <v>11571</v>
      </c>
      <c r="L24" s="8">
        <v>5788</v>
      </c>
      <c r="M24" s="8">
        <v>2497</v>
      </c>
      <c r="N24" s="8">
        <v>726</v>
      </c>
      <c r="O24" s="8">
        <v>726</v>
      </c>
      <c r="P24" s="8">
        <v>60</v>
      </c>
      <c r="Q24" s="9">
        <v>2.4E-2</v>
      </c>
    </row>
    <row r="25" spans="1:18" ht="15.75" customHeight="1" x14ac:dyDescent="0.15">
      <c r="A25" s="7" t="s">
        <v>29</v>
      </c>
      <c r="B25" s="24">
        <f>C25/12</f>
        <v>5427.416666666667</v>
      </c>
      <c r="C25" s="24">
        <f>D25+M25</f>
        <v>65129</v>
      </c>
      <c r="D25" s="25">
        <f>E25+J25</f>
        <v>61334</v>
      </c>
      <c r="E25" s="8">
        <v>5699</v>
      </c>
      <c r="F25" s="8">
        <v>1155</v>
      </c>
      <c r="G25" s="8">
        <v>1155</v>
      </c>
      <c r="H25" s="8">
        <v>6</v>
      </c>
      <c r="I25" s="9">
        <v>1.1000000000000001E-3</v>
      </c>
      <c r="J25" s="8">
        <v>55635</v>
      </c>
      <c r="K25" s="8">
        <v>18378</v>
      </c>
      <c r="L25" s="8">
        <v>18252</v>
      </c>
      <c r="M25" s="8">
        <v>3795</v>
      </c>
      <c r="N25" s="8">
        <v>225</v>
      </c>
      <c r="O25" s="8">
        <v>225</v>
      </c>
      <c r="P25" s="8">
        <v>13</v>
      </c>
      <c r="Q25" s="9">
        <v>3.3999999999999998E-3</v>
      </c>
    </row>
    <row r="26" spans="1:18" ht="15.75" customHeight="1" x14ac:dyDescent="0.15">
      <c r="A26" s="7" t="s">
        <v>34</v>
      </c>
      <c r="B26" s="24">
        <f>C26/18</f>
        <v>4163.5</v>
      </c>
      <c r="C26" s="24">
        <f>D26+M26</f>
        <v>74943</v>
      </c>
      <c r="D26" s="25">
        <f>E26+J26</f>
        <v>73337</v>
      </c>
      <c r="E26" s="8">
        <v>3709</v>
      </c>
      <c r="F26" s="8">
        <v>573</v>
      </c>
      <c r="G26" s="8">
        <v>573</v>
      </c>
      <c r="H26" s="8">
        <v>99</v>
      </c>
      <c r="I26" s="9">
        <v>2.6700000000000002E-2</v>
      </c>
      <c r="J26" s="8">
        <v>69628</v>
      </c>
      <c r="K26" s="8">
        <v>9113</v>
      </c>
      <c r="L26" s="8">
        <v>497</v>
      </c>
      <c r="M26" s="8">
        <v>1606</v>
      </c>
      <c r="N26" s="8">
        <v>345</v>
      </c>
      <c r="O26" s="8">
        <v>345</v>
      </c>
      <c r="P26" s="8">
        <v>12</v>
      </c>
      <c r="Q26" s="9">
        <v>7.4999999999999997E-3</v>
      </c>
    </row>
    <row r="27" spans="1:18" ht="15.75" customHeight="1" x14ac:dyDescent="0.15">
      <c r="A27" s="7" t="s">
        <v>33</v>
      </c>
      <c r="B27" s="24">
        <f>C27/14</f>
        <v>4017.8571428571427</v>
      </c>
      <c r="C27" s="24">
        <f>D27+M27</f>
        <v>56250</v>
      </c>
      <c r="D27" s="25">
        <f>E27+J27</f>
        <v>53763</v>
      </c>
      <c r="E27" s="8">
        <v>4090</v>
      </c>
      <c r="F27" s="8">
        <v>472</v>
      </c>
      <c r="G27" s="8">
        <v>472</v>
      </c>
      <c r="H27" s="8">
        <v>1</v>
      </c>
      <c r="I27" s="9">
        <v>2.0000000000000001E-4</v>
      </c>
      <c r="J27" s="8">
        <v>49673</v>
      </c>
      <c r="K27" s="8">
        <v>10042</v>
      </c>
      <c r="L27" s="8">
        <v>10035</v>
      </c>
      <c r="M27" s="8">
        <v>2487</v>
      </c>
      <c r="N27" s="8">
        <v>185</v>
      </c>
      <c r="O27" s="8">
        <v>185</v>
      </c>
      <c r="P27" s="8">
        <v>20</v>
      </c>
      <c r="Q27" s="9">
        <v>8.0000000000000002E-3</v>
      </c>
    </row>
    <row r="28" spans="1:18" ht="15.75" customHeight="1" x14ac:dyDescent="0.15">
      <c r="A28" s="7" t="s">
        <v>35</v>
      </c>
      <c r="B28" s="23"/>
      <c r="C28" s="23"/>
      <c r="D28" s="25">
        <f>SUM(D7:D27)</f>
        <v>1130101</v>
      </c>
      <c r="E28" s="13">
        <f>SUM(E7:E27)</f>
        <v>107288</v>
      </c>
      <c r="F28" s="13">
        <f>SUM(F7:F27)</f>
        <v>44361</v>
      </c>
      <c r="G28" s="13">
        <f>SUM(G7:G27)</f>
        <v>44361</v>
      </c>
      <c r="H28" s="13">
        <f>SUM(H7:H27)</f>
        <v>1305</v>
      </c>
      <c r="I28" s="13"/>
      <c r="J28" s="13">
        <f>SUM(J7:J27)</f>
        <v>1022813</v>
      </c>
      <c r="K28" s="13">
        <f>SUM(K7:K27)</f>
        <v>414990</v>
      </c>
      <c r="L28" s="13">
        <f>SUM(L7:L27)</f>
        <v>329653</v>
      </c>
      <c r="M28" s="13">
        <f>SUM(M7:M27)</f>
        <v>82414</v>
      </c>
      <c r="N28" s="13">
        <f>SUM(N7:N27)</f>
        <v>23867</v>
      </c>
      <c r="O28" s="13">
        <f>SUM(O7:O27)</f>
        <v>23866</v>
      </c>
      <c r="P28" s="13">
        <f>SUM(P7:P27)</f>
        <v>1229</v>
      </c>
      <c r="Q28" s="13"/>
    </row>
    <row r="29" spans="1:18" ht="27" customHeight="1" x14ac:dyDescent="0.15"/>
    <row r="31" spans="1:18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8" x14ac:dyDescent="0.15">
      <c r="A32" s="1"/>
      <c r="B32" s="1"/>
      <c r="C32" s="1"/>
      <c r="D32" s="1"/>
      <c r="E32" s="1"/>
      <c r="F32" s="1"/>
      <c r="G32" s="1"/>
      <c r="H32" s="1"/>
      <c r="I32" s="2"/>
      <c r="J32" s="1"/>
      <c r="K32" s="1"/>
      <c r="L32" s="1"/>
      <c r="M32" s="1"/>
      <c r="N32" s="1"/>
      <c r="O32" s="1"/>
      <c r="P32" s="1"/>
      <c r="Q32" s="2"/>
    </row>
    <row r="33" spans="1:17" x14ac:dyDescent="0.15">
      <c r="A33" s="1"/>
      <c r="B33" s="1"/>
      <c r="C33" s="1"/>
      <c r="D33" s="1"/>
      <c r="E33" s="1"/>
      <c r="F33" s="1"/>
      <c r="G33" s="1"/>
      <c r="H33" s="1"/>
      <c r="I33" s="2"/>
      <c r="J33" s="1"/>
      <c r="K33" s="1"/>
      <c r="L33" s="1"/>
      <c r="M33" s="1"/>
      <c r="N33" s="1"/>
      <c r="O33" s="1"/>
      <c r="P33" s="1"/>
      <c r="Q33" s="2"/>
    </row>
    <row r="34" spans="1:17" x14ac:dyDescent="0.15">
      <c r="A34" s="1"/>
      <c r="B34" s="1"/>
      <c r="C34" s="1"/>
      <c r="D34" s="1"/>
      <c r="E34" s="1"/>
      <c r="F34" s="1"/>
      <c r="G34" s="1"/>
      <c r="H34" s="1"/>
      <c r="I34" s="2"/>
      <c r="J34" s="1"/>
      <c r="K34" s="1"/>
      <c r="L34" s="1"/>
      <c r="M34" s="1"/>
      <c r="N34" s="1"/>
      <c r="O34" s="1"/>
      <c r="P34" s="1"/>
      <c r="Q34" s="2"/>
    </row>
    <row r="35" spans="1:17" x14ac:dyDescent="0.15">
      <c r="A35" s="1"/>
      <c r="B35" s="1"/>
      <c r="C35" s="1"/>
      <c r="D35" s="1"/>
      <c r="E35" s="1"/>
      <c r="F35" s="1"/>
      <c r="G35" s="1"/>
      <c r="H35" s="1"/>
      <c r="I35" s="2"/>
      <c r="J35" s="1"/>
      <c r="K35" s="1"/>
      <c r="L35" s="1"/>
      <c r="M35" s="1"/>
      <c r="N35" s="1"/>
      <c r="O35" s="1"/>
      <c r="P35" s="1"/>
      <c r="Q35" s="2"/>
    </row>
    <row r="36" spans="1:17" x14ac:dyDescent="0.15">
      <c r="A36" s="1"/>
      <c r="B36" s="1"/>
      <c r="C36" s="1"/>
      <c r="D36" s="1"/>
      <c r="E36" s="1"/>
      <c r="F36" s="1"/>
      <c r="G36" s="1"/>
      <c r="H36" s="1"/>
      <c r="I36" s="2"/>
      <c r="J36" s="1"/>
      <c r="K36" s="1"/>
      <c r="L36" s="1"/>
      <c r="M36" s="1"/>
      <c r="N36" s="1"/>
      <c r="O36" s="1"/>
      <c r="P36" s="1"/>
      <c r="Q36" s="2"/>
    </row>
    <row r="37" spans="1:17" x14ac:dyDescent="0.15">
      <c r="A37" s="1"/>
      <c r="B37" s="1"/>
      <c r="C37" s="1"/>
      <c r="D37" s="1"/>
      <c r="E37" s="1"/>
      <c r="F37" s="1"/>
      <c r="G37" s="1"/>
      <c r="H37" s="1"/>
      <c r="I37" s="2"/>
      <c r="J37" s="1"/>
      <c r="K37" s="1"/>
      <c r="L37" s="1"/>
      <c r="M37" s="1"/>
      <c r="N37" s="1"/>
      <c r="O37" s="1"/>
      <c r="P37" s="1"/>
      <c r="Q37" s="2"/>
    </row>
    <row r="38" spans="1:17" x14ac:dyDescent="0.15">
      <c r="A38" s="1"/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1"/>
      <c r="N38" s="1"/>
      <c r="O38" s="1"/>
      <c r="P38" s="1"/>
      <c r="Q38" s="2"/>
    </row>
    <row r="39" spans="1:17" x14ac:dyDescent="0.15">
      <c r="A39" s="1"/>
      <c r="B39" s="1"/>
      <c r="C39" s="1"/>
      <c r="D39" s="1"/>
      <c r="E39" s="1"/>
      <c r="F39" s="1"/>
      <c r="G39" s="1"/>
      <c r="H39" s="1"/>
      <c r="I39" s="3"/>
      <c r="J39" s="1"/>
      <c r="K39" s="1"/>
      <c r="L39" s="1"/>
      <c r="M39" s="1"/>
      <c r="N39" s="1"/>
      <c r="O39" s="1"/>
      <c r="P39" s="1"/>
      <c r="Q39" s="2"/>
    </row>
    <row r="40" spans="1:17" x14ac:dyDescent="0.15">
      <c r="A40" s="1"/>
      <c r="B40" s="1"/>
      <c r="C40" s="1"/>
      <c r="D40" s="1"/>
      <c r="E40" s="1"/>
      <c r="F40" s="1"/>
      <c r="G40" s="1"/>
      <c r="H40" s="1"/>
      <c r="I40" s="3"/>
      <c r="J40" s="1"/>
      <c r="K40" s="1"/>
      <c r="L40" s="1"/>
      <c r="M40" s="1"/>
      <c r="N40" s="1"/>
      <c r="O40" s="1"/>
      <c r="P40" s="1"/>
      <c r="Q40" s="3"/>
    </row>
    <row r="41" spans="1:17" x14ac:dyDescent="0.15">
      <c r="A41" s="1"/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1"/>
      <c r="N41" s="1"/>
      <c r="O41" s="1"/>
      <c r="P41" s="1"/>
      <c r="Q41" s="2"/>
    </row>
    <row r="42" spans="1:17" x14ac:dyDescent="0.15">
      <c r="A42" s="1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1"/>
      <c r="P42" s="1"/>
      <c r="Q42" s="2"/>
    </row>
    <row r="43" spans="1:17" x14ac:dyDescent="0.15">
      <c r="A43" s="1"/>
      <c r="B43" s="1"/>
      <c r="C43" s="1"/>
      <c r="D43" s="1"/>
      <c r="E43" s="1"/>
      <c r="F43" s="1"/>
      <c r="G43" s="1"/>
      <c r="H43" s="1"/>
      <c r="I43" s="3"/>
      <c r="J43" s="1"/>
      <c r="K43" s="1"/>
      <c r="L43" s="1"/>
      <c r="M43" s="1"/>
      <c r="N43" s="1"/>
      <c r="O43" s="1"/>
      <c r="P43" s="1"/>
      <c r="Q43" s="2"/>
    </row>
  </sheetData>
  <mergeCells count="10">
    <mergeCell ref="A2:Q2"/>
    <mergeCell ref="A3:Q3"/>
    <mergeCell ref="E5:I5"/>
    <mergeCell ref="J5:L5"/>
    <mergeCell ref="M4:Q5"/>
    <mergeCell ref="A4:A6"/>
    <mergeCell ref="D5:D6"/>
    <mergeCell ref="D4:L4"/>
    <mergeCell ref="B4:B6"/>
    <mergeCell ref="C4:C6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21市州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2017-11-23T09:23:37Z</dcterms:modified>
</cp:coreProperties>
</file>