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1市州" sheetId="1" r:id="rId1"/>
  </sheets>
  <calcPr calcId="125725"/>
</workbook>
</file>

<file path=xl/calcChain.xml><?xml version="1.0" encoding="utf-8"?>
<calcChain xmlns="http://schemas.openxmlformats.org/spreadsheetml/2006/main">
  <c r="E28" i="1"/>
  <c r="F28"/>
  <c r="G28"/>
  <c r="H28"/>
  <c r="J28"/>
  <c r="K28"/>
  <c r="L28"/>
  <c r="M28"/>
  <c r="N28"/>
  <c r="O28"/>
  <c r="P28"/>
  <c r="D13"/>
  <c r="C13" s="1"/>
  <c r="B13" s="1"/>
  <c r="D14"/>
  <c r="C14" s="1"/>
  <c r="B14" s="1"/>
  <c r="D18"/>
  <c r="C18" s="1"/>
  <c r="B18" s="1"/>
  <c r="D17"/>
  <c r="C17" s="1"/>
  <c r="B17" s="1"/>
  <c r="D12"/>
  <c r="C12" s="1"/>
  <c r="B12" s="1"/>
  <c r="D9"/>
  <c r="C9" s="1"/>
  <c r="B9" s="1"/>
  <c r="D24"/>
  <c r="C24" s="1"/>
  <c r="B24" s="1"/>
  <c r="D25"/>
  <c r="C25" s="1"/>
  <c r="B25" s="1"/>
  <c r="D20"/>
  <c r="C20" s="1"/>
  <c r="B20" s="1"/>
  <c r="D19"/>
  <c r="C19" s="1"/>
  <c r="B19" s="1"/>
  <c r="D27"/>
  <c r="C27" s="1"/>
  <c r="B27" s="1"/>
  <c r="D10"/>
  <c r="C10" s="1"/>
  <c r="B10" s="1"/>
  <c r="D8"/>
  <c r="C8" s="1"/>
  <c r="B8" s="1"/>
  <c r="D15"/>
  <c r="C15" s="1"/>
  <c r="B15" s="1"/>
  <c r="D7"/>
  <c r="C7" s="1"/>
  <c r="B7" s="1"/>
  <c r="D11"/>
  <c r="C11" s="1"/>
  <c r="B11" s="1"/>
  <c r="D21"/>
  <c r="C21" s="1"/>
  <c r="B21" s="1"/>
  <c r="D16"/>
  <c r="C16" s="1"/>
  <c r="B16" s="1"/>
  <c r="D26"/>
  <c r="C26" s="1"/>
  <c r="B26" s="1"/>
  <c r="D22"/>
  <c r="C22" s="1"/>
  <c r="B22" s="1"/>
  <c r="D23"/>
  <c r="C23" s="1"/>
  <c r="B23" s="1"/>
  <c r="D28" l="1"/>
</calcChain>
</file>

<file path=xl/sharedStrings.xml><?xml version="1.0" encoding="utf-8"?>
<sst xmlns="http://schemas.openxmlformats.org/spreadsheetml/2006/main" count="46" uniqueCount="38">
  <si>
    <t>合计</t>
  </si>
  <si>
    <t>上报事项数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</si>
  <si>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</si>
  <si>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</si>
  <si>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</si>
  <si>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</si>
  <si>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</si>
  <si>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</si>
  <si>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</si>
  <si>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</si>
  <si>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</si>
  <si>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</si>
  <si>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</si>
  <si>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</si>
  <si>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</si>
  <si>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</si>
  <si>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</si>
  <si>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</si>
  <si>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</si>
  <si>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</si>
  <si>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甘孜州</t>
  </si>
  <si>
    <t>凉山州</t>
  </si>
  <si>
    <t>认领事项数</t>
  </si>
  <si>
    <t>通过事项数</t>
  </si>
  <si>
    <t>全程网办事项数</t>
  </si>
  <si>
    <t>全程网办事项占比</t>
  </si>
  <si>
    <t>地区</t>
    <phoneticPr fontId="1" type="noConversion"/>
  </si>
  <si>
    <t>行政许可事项</t>
    <phoneticPr fontId="1" type="noConversion"/>
  </si>
  <si>
    <t>行政权力事项(除行政许可)</t>
    <phoneticPr fontId="1" type="noConversion"/>
  </si>
  <si>
    <t>公共服务事项</t>
    <phoneticPr fontId="1" type="noConversion"/>
  </si>
  <si>
    <t>行政权力事项</t>
    <phoneticPr fontId="1" type="noConversion"/>
  </si>
  <si>
    <t>行政权力事项认领总数</t>
    <phoneticPr fontId="1" type="noConversion"/>
  </si>
  <si>
    <t>各市（州）事项认领情况表</t>
  </si>
  <si>
    <t>截至11月10日16时</t>
    <phoneticPr fontId="1" type="noConversion"/>
  </si>
  <si>
    <t>附件2</t>
    <phoneticPr fontId="1" type="noConversion"/>
  </si>
  <si>
    <t>阿坝州</t>
    <phoneticPr fontId="1" type="noConversion"/>
  </si>
  <si>
    <t>市、县两级平均认领数</t>
    <phoneticPr fontId="1" type="noConversion"/>
  </si>
  <si>
    <t>认领总数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</si>
</sst>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0" fontId="3" fillId="0" borderId="1" xfId="1" applyNumberFormat="1" applyBorder="1" applyAlignment="1">
      <alignment horizontal="center" vertical="center" wrapText="1"/>
    </xf>
    <xf numFmtId="9" fontId="3" fillId="0" borderId="1" xfId="1" applyNumberFormat="1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="110" zoomScaleNormal="110" workbookViewId="0">
      <selection activeCell="B15" sqref="B15"/>
    </sheetView>
  </sheetViews>
  <sheetFormatPr defaultRowHeight="13.5"/>
  <cols>
    <col min="2" max="3" width="10" customWidth="1"/>
  </cols>
  <sheetData>
    <row r="1" spans="1:17" ht="25.5" customHeight="1">
      <c r="A1" s="7" t="s">
        <v>34</v>
      </c>
    </row>
    <row r="2" spans="1:17" ht="25.5" customHeight="1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8.75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>
      <c r="A4" s="12" t="s">
        <v>26</v>
      </c>
      <c r="B4" s="18" t="s">
        <v>36</v>
      </c>
      <c r="C4" s="19" t="s">
        <v>37</v>
      </c>
      <c r="D4" s="15" t="s">
        <v>30</v>
      </c>
      <c r="E4" s="16"/>
      <c r="F4" s="16"/>
      <c r="G4" s="16"/>
      <c r="H4" s="16"/>
      <c r="I4" s="16"/>
      <c r="J4" s="16"/>
      <c r="K4" s="16"/>
      <c r="L4" s="17"/>
      <c r="M4" s="12" t="s">
        <v>29</v>
      </c>
      <c r="N4" s="12"/>
      <c r="O4" s="12"/>
      <c r="P4" s="12"/>
      <c r="Q4" s="12"/>
    </row>
    <row r="5" spans="1:17" ht="13.5" customHeight="1">
      <c r="A5" s="12"/>
      <c r="B5" s="18"/>
      <c r="C5" s="19"/>
      <c r="D5" s="13" t="s">
        <v>31</v>
      </c>
      <c r="E5" s="12" t="s">
        <v>27</v>
      </c>
      <c r="F5" s="12"/>
      <c r="G5" s="12"/>
      <c r="H5" s="12"/>
      <c r="I5" s="12"/>
      <c r="J5" s="12" t="s">
        <v>28</v>
      </c>
      <c r="K5" s="12"/>
      <c r="L5" s="12"/>
      <c r="M5" s="12"/>
      <c r="N5" s="12"/>
      <c r="O5" s="12"/>
      <c r="P5" s="12"/>
      <c r="Q5" s="12"/>
    </row>
    <row r="6" spans="1:17" ht="30" customHeight="1">
      <c r="A6" s="12"/>
      <c r="B6" s="18"/>
      <c r="C6" s="19"/>
      <c r="D6" s="14"/>
      <c r="E6" s="8" t="s">
        <v>22</v>
      </c>
      <c r="F6" s="8" t="s">
        <v>1</v>
      </c>
      <c r="G6" s="8" t="s">
        <v>23</v>
      </c>
      <c r="H6" s="8" t="s">
        <v>24</v>
      </c>
      <c r="I6" s="8" t="s">
        <v>25</v>
      </c>
      <c r="J6" s="8" t="s">
        <v>22</v>
      </c>
      <c r="K6" s="8" t="s">
        <v>1</v>
      </c>
      <c r="L6" s="8" t="s">
        <v>23</v>
      </c>
      <c r="M6" s="8" t="s">
        <v>22</v>
      </c>
      <c r="N6" s="8" t="s">
        <v>1</v>
      </c>
      <c r="O6" s="8" t="s">
        <v>23</v>
      </c>
      <c r="P6" s="8" t="s">
        <v>24</v>
      </c>
      <c r="Q6" s="8" t="s">
        <v>25</v>
      </c>
    </row>
    <row r="7" spans="1:17">
      <c r="A7" s="8" t="s">
        <v>16</v>
      </c>
      <c r="B7" s="9">
        <f>C7/6</f>
        <v>6992.166666666667</v>
      </c>
      <c r="C7" s="9">
        <f t="shared" ref="C7:C27" si="0">D7+M7</f>
        <v>41953</v>
      </c>
      <c r="D7" s="8">
        <f t="shared" ref="D7:D27" si="1">E7+J7</f>
        <v>38568</v>
      </c>
      <c r="E7" s="4">
        <v>4113</v>
      </c>
      <c r="F7" s="4">
        <v>1657</v>
      </c>
      <c r="G7" s="4">
        <v>1657</v>
      </c>
      <c r="H7" s="4">
        <v>2</v>
      </c>
      <c r="I7" s="5">
        <v>5.0000000000000001E-4</v>
      </c>
      <c r="J7" s="4">
        <v>34455</v>
      </c>
      <c r="K7" s="4">
        <v>11261</v>
      </c>
      <c r="L7" s="4">
        <v>1555</v>
      </c>
      <c r="M7" s="4">
        <v>3385</v>
      </c>
      <c r="N7" s="4">
        <v>430</v>
      </c>
      <c r="O7" s="4">
        <v>430</v>
      </c>
      <c r="P7" s="4">
        <v>9</v>
      </c>
      <c r="Q7" s="5">
        <v>2.7000000000000001E-3</v>
      </c>
    </row>
    <row r="8" spans="1:17">
      <c r="A8" s="8" t="s">
        <v>14</v>
      </c>
      <c r="B8" s="9">
        <f>C8/7</f>
        <v>6904.2857142857147</v>
      </c>
      <c r="C8" s="9">
        <f t="shared" si="0"/>
        <v>48330</v>
      </c>
      <c r="D8" s="8">
        <f t="shared" si="1"/>
        <v>44831</v>
      </c>
      <c r="E8" s="4">
        <v>4118</v>
      </c>
      <c r="F8" s="4">
        <v>3737</v>
      </c>
      <c r="G8" s="4">
        <v>3736</v>
      </c>
      <c r="H8" s="4">
        <v>210</v>
      </c>
      <c r="I8" s="5">
        <v>5.0999999999999997E-2</v>
      </c>
      <c r="J8" s="4">
        <v>40713</v>
      </c>
      <c r="K8" s="4">
        <v>38954</v>
      </c>
      <c r="L8" s="4">
        <v>38566</v>
      </c>
      <c r="M8" s="4">
        <v>3499</v>
      </c>
      <c r="N8" s="4">
        <v>2933</v>
      </c>
      <c r="O8" s="4">
        <v>2931</v>
      </c>
      <c r="P8" s="4">
        <v>32</v>
      </c>
      <c r="Q8" s="5">
        <v>9.1000000000000004E-3</v>
      </c>
    </row>
    <row r="9" spans="1:17">
      <c r="A9" s="8" t="s">
        <v>7</v>
      </c>
      <c r="B9" s="9">
        <f>C9/10</f>
        <v>6552.3</v>
      </c>
      <c r="C9" s="9">
        <f t="shared" si="0"/>
        <v>65523</v>
      </c>
      <c r="D9" s="8">
        <f t="shared" si="1"/>
        <v>60281</v>
      </c>
      <c r="E9" s="4">
        <v>6354</v>
      </c>
      <c r="F9" s="4">
        <v>5671</v>
      </c>
      <c r="G9" s="4">
        <v>5671</v>
      </c>
      <c r="H9" s="4">
        <v>7</v>
      </c>
      <c r="I9" s="5">
        <v>1.1000000000000001E-3</v>
      </c>
      <c r="J9" s="4">
        <v>53927</v>
      </c>
      <c r="K9" s="4">
        <v>52459</v>
      </c>
      <c r="L9" s="4">
        <v>51825</v>
      </c>
      <c r="M9" s="4">
        <v>5242</v>
      </c>
      <c r="N9" s="4">
        <v>4513</v>
      </c>
      <c r="O9" s="4">
        <v>4513</v>
      </c>
      <c r="P9" s="4">
        <v>59</v>
      </c>
      <c r="Q9" s="5">
        <v>1.1299999999999999E-2</v>
      </c>
    </row>
    <row r="10" spans="1:17">
      <c r="A10" s="8" t="s">
        <v>13</v>
      </c>
      <c r="B10" s="9">
        <f>C10/11</f>
        <v>5829.818181818182</v>
      </c>
      <c r="C10" s="9">
        <f t="shared" si="0"/>
        <v>64128</v>
      </c>
      <c r="D10" s="8">
        <f t="shared" si="1"/>
        <v>59744</v>
      </c>
      <c r="E10" s="4">
        <v>5948</v>
      </c>
      <c r="F10" s="4">
        <v>4388</v>
      </c>
      <c r="G10" s="4">
        <v>4388</v>
      </c>
      <c r="H10" s="4">
        <v>20</v>
      </c>
      <c r="I10" s="5">
        <v>3.3999999999999998E-3</v>
      </c>
      <c r="J10" s="4">
        <v>53796</v>
      </c>
      <c r="K10" s="4">
        <v>36904</v>
      </c>
      <c r="L10" s="4">
        <v>18837</v>
      </c>
      <c r="M10" s="4">
        <v>4384</v>
      </c>
      <c r="N10" s="4">
        <v>2855</v>
      </c>
      <c r="O10" s="4">
        <v>2855</v>
      </c>
      <c r="P10" s="4">
        <v>25</v>
      </c>
      <c r="Q10" s="5">
        <v>5.7000000000000002E-3</v>
      </c>
    </row>
    <row r="11" spans="1:17">
      <c r="A11" s="8" t="s">
        <v>17</v>
      </c>
      <c r="B11" s="9">
        <f>C11/9</f>
        <v>5724.5555555555557</v>
      </c>
      <c r="C11" s="9">
        <f t="shared" si="0"/>
        <v>51521</v>
      </c>
      <c r="D11" s="8">
        <f t="shared" si="1"/>
        <v>48862</v>
      </c>
      <c r="E11" s="4">
        <v>4742</v>
      </c>
      <c r="F11" s="4">
        <v>3394</v>
      </c>
      <c r="G11" s="4">
        <v>3394</v>
      </c>
      <c r="H11" s="4">
        <v>27</v>
      </c>
      <c r="I11" s="5">
        <v>5.7000000000000002E-3</v>
      </c>
      <c r="J11" s="4">
        <v>44120</v>
      </c>
      <c r="K11" s="4">
        <v>31968</v>
      </c>
      <c r="L11" s="4">
        <v>30948</v>
      </c>
      <c r="M11" s="4">
        <v>2659</v>
      </c>
      <c r="N11" s="4">
        <v>1370</v>
      </c>
      <c r="O11" s="4">
        <v>1370</v>
      </c>
      <c r="P11" s="4">
        <v>9</v>
      </c>
      <c r="Q11" s="5">
        <v>3.3999999999999998E-3</v>
      </c>
    </row>
    <row r="12" spans="1:17">
      <c r="A12" s="8" t="s">
        <v>6</v>
      </c>
      <c r="B12" s="9">
        <f>C12/7</f>
        <v>5365.5714285714284</v>
      </c>
      <c r="C12" s="9">
        <f t="shared" si="0"/>
        <v>37559</v>
      </c>
      <c r="D12" s="8">
        <f t="shared" si="1"/>
        <v>34855</v>
      </c>
      <c r="E12" s="4">
        <v>3042</v>
      </c>
      <c r="F12" s="4">
        <v>2256</v>
      </c>
      <c r="G12" s="4">
        <v>2256</v>
      </c>
      <c r="H12" s="4">
        <v>38</v>
      </c>
      <c r="I12" s="5">
        <v>1.2500000000000001E-2</v>
      </c>
      <c r="J12" s="4">
        <v>31813</v>
      </c>
      <c r="K12" s="4">
        <v>26513</v>
      </c>
      <c r="L12" s="4">
        <v>25551</v>
      </c>
      <c r="M12" s="4">
        <v>2704</v>
      </c>
      <c r="N12" s="4">
        <v>1946</v>
      </c>
      <c r="O12" s="4">
        <v>1946</v>
      </c>
      <c r="P12" s="4">
        <v>28</v>
      </c>
      <c r="Q12" s="5">
        <v>1.04E-2</v>
      </c>
    </row>
    <row r="13" spans="1:17">
      <c r="A13" s="8" t="s">
        <v>2</v>
      </c>
      <c r="B13" s="9">
        <f>C13/21</f>
        <v>4536.666666666667</v>
      </c>
      <c r="C13" s="9">
        <f t="shared" si="0"/>
        <v>95270</v>
      </c>
      <c r="D13" s="8">
        <f t="shared" si="1"/>
        <v>89436</v>
      </c>
      <c r="E13" s="4">
        <v>10189</v>
      </c>
      <c r="F13" s="4">
        <v>4395</v>
      </c>
      <c r="G13" s="4">
        <v>4395</v>
      </c>
      <c r="H13" s="4">
        <v>49</v>
      </c>
      <c r="I13" s="5">
        <v>4.7999999999999996E-3</v>
      </c>
      <c r="J13" s="4">
        <v>79247</v>
      </c>
      <c r="K13" s="4">
        <v>37209</v>
      </c>
      <c r="L13" s="4">
        <v>35478</v>
      </c>
      <c r="M13" s="4">
        <v>5834</v>
      </c>
      <c r="N13" s="4">
        <v>2514</v>
      </c>
      <c r="O13" s="4">
        <v>2514</v>
      </c>
      <c r="P13" s="4">
        <v>75</v>
      </c>
      <c r="Q13" s="5">
        <v>1.29E-2</v>
      </c>
    </row>
    <row r="14" spans="1:17">
      <c r="A14" s="8" t="s">
        <v>3</v>
      </c>
      <c r="B14" s="9">
        <f>C14/7</f>
        <v>4501.8571428571431</v>
      </c>
      <c r="C14" s="9">
        <f t="shared" si="0"/>
        <v>31513</v>
      </c>
      <c r="D14" s="8">
        <f t="shared" si="1"/>
        <v>30008</v>
      </c>
      <c r="E14" s="4">
        <v>2340</v>
      </c>
      <c r="F14" s="4">
        <v>898</v>
      </c>
      <c r="G14" s="4">
        <v>898</v>
      </c>
      <c r="H14" s="4">
        <v>5</v>
      </c>
      <c r="I14" s="5">
        <v>2.0999999999999999E-3</v>
      </c>
      <c r="J14" s="4">
        <v>27668</v>
      </c>
      <c r="K14" s="4">
        <v>10073</v>
      </c>
      <c r="L14" s="4">
        <v>8933</v>
      </c>
      <c r="M14" s="4">
        <v>1505</v>
      </c>
      <c r="N14" s="4">
        <v>370</v>
      </c>
      <c r="O14" s="4">
        <v>370</v>
      </c>
      <c r="P14" s="4">
        <v>6</v>
      </c>
      <c r="Q14" s="5">
        <v>4.0000000000000001E-3</v>
      </c>
    </row>
    <row r="15" spans="1:17">
      <c r="A15" s="8" t="s">
        <v>15</v>
      </c>
      <c r="B15" s="9">
        <f>C15/8</f>
        <v>3963.875</v>
      </c>
      <c r="C15" s="9">
        <f t="shared" si="0"/>
        <v>31711</v>
      </c>
      <c r="D15" s="8">
        <f t="shared" si="1"/>
        <v>29982</v>
      </c>
      <c r="E15" s="4">
        <v>2915</v>
      </c>
      <c r="F15" s="4">
        <v>577</v>
      </c>
      <c r="G15" s="4">
        <v>577</v>
      </c>
      <c r="H15" s="4">
        <v>6</v>
      </c>
      <c r="I15" s="5">
        <v>2.0999999999999999E-3</v>
      </c>
      <c r="J15" s="4">
        <v>27067</v>
      </c>
      <c r="K15" s="4">
        <v>5438</v>
      </c>
      <c r="L15" s="4">
        <v>4547</v>
      </c>
      <c r="M15" s="4">
        <v>1729</v>
      </c>
      <c r="N15" s="4">
        <v>201</v>
      </c>
      <c r="O15" s="4">
        <v>201</v>
      </c>
      <c r="P15" s="4">
        <v>2</v>
      </c>
      <c r="Q15" s="5">
        <v>1.1999999999999999E-3</v>
      </c>
    </row>
    <row r="16" spans="1:17">
      <c r="A16" s="8" t="s">
        <v>19</v>
      </c>
      <c r="B16" s="9">
        <f>C16/5</f>
        <v>3930.2</v>
      </c>
      <c r="C16" s="9">
        <f t="shared" si="0"/>
        <v>19651</v>
      </c>
      <c r="D16" s="8">
        <f t="shared" si="1"/>
        <v>18949</v>
      </c>
      <c r="E16" s="4">
        <v>1716</v>
      </c>
      <c r="F16" s="4">
        <v>1262</v>
      </c>
      <c r="G16" s="4">
        <v>1262</v>
      </c>
      <c r="H16" s="4">
        <v>2</v>
      </c>
      <c r="I16" s="5">
        <v>1.1999999999999999E-3</v>
      </c>
      <c r="J16" s="4">
        <v>17233</v>
      </c>
      <c r="K16" s="4">
        <v>13924</v>
      </c>
      <c r="L16" s="4">
        <v>13131</v>
      </c>
      <c r="M16" s="4">
        <v>702</v>
      </c>
      <c r="N16" s="4">
        <v>585</v>
      </c>
      <c r="O16" s="4">
        <v>585</v>
      </c>
      <c r="P16" s="4">
        <v>4</v>
      </c>
      <c r="Q16" s="5">
        <v>5.7000000000000002E-3</v>
      </c>
    </row>
    <row r="17" spans="1:17">
      <c r="A17" s="8" t="s">
        <v>5</v>
      </c>
      <c r="B17" s="9">
        <f>C17/8</f>
        <v>3725</v>
      </c>
      <c r="C17" s="9">
        <f>D17+M17</f>
        <v>29800</v>
      </c>
      <c r="D17" s="8">
        <f>E17+J17</f>
        <v>27002</v>
      </c>
      <c r="E17" s="4">
        <v>4076</v>
      </c>
      <c r="F17" s="4">
        <v>2816</v>
      </c>
      <c r="G17" s="4">
        <v>2816</v>
      </c>
      <c r="H17" s="4">
        <v>154</v>
      </c>
      <c r="I17" s="5">
        <v>3.78E-2</v>
      </c>
      <c r="J17" s="4">
        <v>22926</v>
      </c>
      <c r="K17" s="4">
        <v>8163</v>
      </c>
      <c r="L17" s="4">
        <v>5561</v>
      </c>
      <c r="M17" s="4">
        <v>2798</v>
      </c>
      <c r="N17" s="4">
        <v>1729</v>
      </c>
      <c r="O17" s="4">
        <v>1729</v>
      </c>
      <c r="P17" s="4">
        <v>32</v>
      </c>
      <c r="Q17" s="5">
        <v>1.14E-2</v>
      </c>
    </row>
    <row r="18" spans="1:17">
      <c r="A18" s="8" t="s">
        <v>4</v>
      </c>
      <c r="B18" s="9">
        <f>C18/6</f>
        <v>3723.5</v>
      </c>
      <c r="C18" s="9">
        <f t="shared" si="0"/>
        <v>22341</v>
      </c>
      <c r="D18" s="8">
        <f t="shared" si="1"/>
        <v>20933</v>
      </c>
      <c r="E18" s="4">
        <v>2097</v>
      </c>
      <c r="F18" s="4">
        <v>1563</v>
      </c>
      <c r="G18" s="4">
        <v>1563</v>
      </c>
      <c r="H18" s="4">
        <v>2</v>
      </c>
      <c r="I18" s="5">
        <v>1E-3</v>
      </c>
      <c r="J18" s="4">
        <v>18836</v>
      </c>
      <c r="K18" s="4">
        <v>11049</v>
      </c>
      <c r="L18" s="4">
        <v>7025</v>
      </c>
      <c r="M18" s="4">
        <v>1408</v>
      </c>
      <c r="N18" s="4">
        <v>906</v>
      </c>
      <c r="O18" s="4">
        <v>906</v>
      </c>
      <c r="P18" s="4">
        <v>17</v>
      </c>
      <c r="Q18" s="5">
        <v>1.21E-2</v>
      </c>
    </row>
    <row r="19" spans="1:17">
      <c r="A19" s="8" t="s">
        <v>11</v>
      </c>
      <c r="B19" s="9">
        <f>C19/12</f>
        <v>3317.75</v>
      </c>
      <c r="C19" s="9">
        <f t="shared" si="0"/>
        <v>39813</v>
      </c>
      <c r="D19" s="8">
        <f t="shared" si="1"/>
        <v>38479</v>
      </c>
      <c r="E19" s="4">
        <v>3614</v>
      </c>
      <c r="F19" s="4">
        <v>1014</v>
      </c>
      <c r="G19" s="4">
        <v>1014</v>
      </c>
      <c r="H19" s="4">
        <v>3</v>
      </c>
      <c r="I19" s="5">
        <v>8.0000000000000004E-4</v>
      </c>
      <c r="J19" s="4">
        <v>34865</v>
      </c>
      <c r="K19" s="4">
        <v>9997</v>
      </c>
      <c r="L19" s="4">
        <v>8442</v>
      </c>
      <c r="M19" s="4">
        <v>1334</v>
      </c>
      <c r="N19" s="4">
        <v>335</v>
      </c>
      <c r="O19" s="4">
        <v>335</v>
      </c>
      <c r="P19" s="4">
        <v>4</v>
      </c>
      <c r="Q19" s="5">
        <v>3.0000000000000001E-3</v>
      </c>
    </row>
    <row r="20" spans="1:17">
      <c r="A20" s="8" t="s">
        <v>10</v>
      </c>
      <c r="B20" s="9">
        <f>C20/6</f>
        <v>3058.1666666666665</v>
      </c>
      <c r="C20" s="9">
        <f t="shared" si="0"/>
        <v>18349</v>
      </c>
      <c r="D20" s="8">
        <f t="shared" si="1"/>
        <v>17221</v>
      </c>
      <c r="E20" s="4">
        <v>1724</v>
      </c>
      <c r="F20" s="4">
        <v>308</v>
      </c>
      <c r="G20" s="4">
        <v>308</v>
      </c>
      <c r="H20" s="4">
        <v>3</v>
      </c>
      <c r="I20" s="5">
        <v>1.6999999999999999E-3</v>
      </c>
      <c r="J20" s="4">
        <v>15497</v>
      </c>
      <c r="K20" s="4">
        <v>4168</v>
      </c>
      <c r="L20" s="4">
        <v>2606</v>
      </c>
      <c r="M20" s="4">
        <v>1128</v>
      </c>
      <c r="N20" s="4">
        <v>210</v>
      </c>
      <c r="O20" s="4">
        <v>210</v>
      </c>
      <c r="P20" s="4">
        <v>10</v>
      </c>
      <c r="Q20" s="5">
        <v>8.8999999999999999E-3</v>
      </c>
    </row>
    <row r="21" spans="1:17">
      <c r="A21" s="8" t="s">
        <v>18</v>
      </c>
      <c r="B21" s="9">
        <f>C21/7</f>
        <v>2951</v>
      </c>
      <c r="C21" s="9">
        <f t="shared" si="0"/>
        <v>20657</v>
      </c>
      <c r="D21" s="8">
        <f t="shared" si="1"/>
        <v>20026</v>
      </c>
      <c r="E21" s="4">
        <v>1657</v>
      </c>
      <c r="F21" s="4">
        <v>829</v>
      </c>
      <c r="G21" s="4">
        <v>824</v>
      </c>
      <c r="H21" s="4">
        <v>4</v>
      </c>
      <c r="I21" s="5">
        <v>2.3999999999999998E-3</v>
      </c>
      <c r="J21" s="4">
        <v>18369</v>
      </c>
      <c r="K21" s="4">
        <v>4187</v>
      </c>
      <c r="L21" s="4">
        <v>2414</v>
      </c>
      <c r="M21" s="4">
        <v>631</v>
      </c>
      <c r="N21" s="4">
        <v>210</v>
      </c>
      <c r="O21" s="4">
        <v>210</v>
      </c>
      <c r="P21" s="4">
        <v>18</v>
      </c>
      <c r="Q21" s="5">
        <v>2.8500000000000001E-2</v>
      </c>
    </row>
    <row r="22" spans="1:17">
      <c r="A22" s="8" t="s">
        <v>20</v>
      </c>
      <c r="B22" s="9">
        <f>C22/19</f>
        <v>2329.7368421052633</v>
      </c>
      <c r="C22" s="9">
        <f t="shared" si="0"/>
        <v>44265</v>
      </c>
      <c r="D22" s="8">
        <f t="shared" si="1"/>
        <v>42596</v>
      </c>
      <c r="E22" s="4">
        <v>3736</v>
      </c>
      <c r="F22" s="4">
        <v>1196</v>
      </c>
      <c r="G22" s="4">
        <v>1196</v>
      </c>
      <c r="H22" s="4">
        <v>36</v>
      </c>
      <c r="I22" s="5">
        <v>9.5999999999999992E-3</v>
      </c>
      <c r="J22" s="4">
        <v>38860</v>
      </c>
      <c r="K22" s="4">
        <v>13091</v>
      </c>
      <c r="L22" s="4">
        <v>11222</v>
      </c>
      <c r="M22" s="4">
        <v>1669</v>
      </c>
      <c r="N22" s="4">
        <v>565</v>
      </c>
      <c r="O22" s="4">
        <v>565</v>
      </c>
      <c r="P22" s="4">
        <v>14</v>
      </c>
      <c r="Q22" s="5">
        <v>8.3999999999999995E-3</v>
      </c>
    </row>
    <row r="23" spans="1:17">
      <c r="A23" s="8" t="s">
        <v>21</v>
      </c>
      <c r="B23" s="9">
        <f>C23/18</f>
        <v>1825.3888888888889</v>
      </c>
      <c r="C23" s="9">
        <f t="shared" si="0"/>
        <v>32857</v>
      </c>
      <c r="D23" s="8">
        <f t="shared" si="1"/>
        <v>32732</v>
      </c>
      <c r="E23" s="4">
        <v>1341</v>
      </c>
      <c r="F23" s="4">
        <v>236</v>
      </c>
      <c r="G23" s="4">
        <v>236</v>
      </c>
      <c r="H23" s="4">
        <v>96</v>
      </c>
      <c r="I23" s="5">
        <v>7.1599999999999997E-2</v>
      </c>
      <c r="J23" s="4">
        <v>31391</v>
      </c>
      <c r="K23" s="4">
        <v>7543</v>
      </c>
      <c r="L23" s="4">
        <v>2352</v>
      </c>
      <c r="M23" s="4">
        <v>125</v>
      </c>
      <c r="N23" s="4">
        <v>6</v>
      </c>
      <c r="O23" s="4">
        <v>6</v>
      </c>
      <c r="P23" s="4">
        <v>0</v>
      </c>
      <c r="Q23" s="6">
        <v>0</v>
      </c>
    </row>
    <row r="24" spans="1:17">
      <c r="A24" s="8" t="s">
        <v>8</v>
      </c>
      <c r="B24" s="9">
        <f>C24/8</f>
        <v>1740.375</v>
      </c>
      <c r="C24" s="9">
        <f t="shared" si="0"/>
        <v>13923</v>
      </c>
      <c r="D24" s="8">
        <f t="shared" si="1"/>
        <v>13488</v>
      </c>
      <c r="E24" s="4">
        <v>1365</v>
      </c>
      <c r="F24" s="4">
        <v>397</v>
      </c>
      <c r="G24" s="4">
        <v>397</v>
      </c>
      <c r="H24" s="4">
        <v>0</v>
      </c>
      <c r="I24" s="6">
        <v>0</v>
      </c>
      <c r="J24" s="4">
        <v>12123</v>
      </c>
      <c r="K24" s="4">
        <v>3157</v>
      </c>
      <c r="L24" s="4">
        <v>2991</v>
      </c>
      <c r="M24" s="4">
        <v>435</v>
      </c>
      <c r="N24" s="4">
        <v>52</v>
      </c>
      <c r="O24" s="4">
        <v>52</v>
      </c>
      <c r="P24" s="4">
        <v>4</v>
      </c>
      <c r="Q24" s="5">
        <v>9.1999999999999998E-3</v>
      </c>
    </row>
    <row r="25" spans="1:17">
      <c r="A25" s="8" t="s">
        <v>9</v>
      </c>
      <c r="B25" s="9">
        <f>C25/6</f>
        <v>1710.5</v>
      </c>
      <c r="C25" s="9">
        <f t="shared" si="0"/>
        <v>10263</v>
      </c>
      <c r="D25" s="8">
        <f t="shared" si="1"/>
        <v>10139</v>
      </c>
      <c r="E25" s="4">
        <v>633</v>
      </c>
      <c r="F25" s="4">
        <v>48</v>
      </c>
      <c r="G25" s="4">
        <v>48</v>
      </c>
      <c r="H25" s="4">
        <v>0</v>
      </c>
      <c r="I25" s="6">
        <v>0</v>
      </c>
      <c r="J25" s="4">
        <v>9506</v>
      </c>
      <c r="K25" s="4">
        <v>1609</v>
      </c>
      <c r="L25" s="4">
        <v>1272</v>
      </c>
      <c r="M25" s="4">
        <v>124</v>
      </c>
      <c r="N25" s="4">
        <v>2</v>
      </c>
      <c r="O25" s="4">
        <v>2</v>
      </c>
      <c r="P25" s="4">
        <v>0</v>
      </c>
      <c r="Q25" s="6">
        <v>0</v>
      </c>
    </row>
    <row r="26" spans="1:17">
      <c r="A26" s="8" t="s">
        <v>35</v>
      </c>
      <c r="B26" s="9">
        <f>C26/14</f>
        <v>1340.2857142857142</v>
      </c>
      <c r="C26" s="9">
        <f t="shared" si="0"/>
        <v>18764</v>
      </c>
      <c r="D26" s="8">
        <f t="shared" si="1"/>
        <v>17987</v>
      </c>
      <c r="E26" s="4">
        <v>1306</v>
      </c>
      <c r="F26" s="4">
        <v>142</v>
      </c>
      <c r="G26" s="4">
        <v>142</v>
      </c>
      <c r="H26" s="4">
        <v>1</v>
      </c>
      <c r="I26" s="5">
        <v>8.0000000000000004E-4</v>
      </c>
      <c r="J26" s="4">
        <v>16681</v>
      </c>
      <c r="K26" s="4">
        <v>2079</v>
      </c>
      <c r="L26" s="4">
        <v>1947</v>
      </c>
      <c r="M26" s="4">
        <v>777</v>
      </c>
      <c r="N26" s="4">
        <v>49</v>
      </c>
      <c r="O26" s="4">
        <v>49</v>
      </c>
      <c r="P26" s="4">
        <v>0</v>
      </c>
      <c r="Q26" s="6">
        <v>0</v>
      </c>
    </row>
    <row r="27" spans="1:17">
      <c r="A27" s="8" t="s">
        <v>12</v>
      </c>
      <c r="B27" s="9">
        <f>C27/10</f>
        <v>1004.6</v>
      </c>
      <c r="C27" s="9">
        <f t="shared" si="0"/>
        <v>10046</v>
      </c>
      <c r="D27" s="8">
        <f t="shared" si="1"/>
        <v>9595</v>
      </c>
      <c r="E27" s="4">
        <v>883</v>
      </c>
      <c r="F27" s="4">
        <v>258</v>
      </c>
      <c r="G27" s="4">
        <v>258</v>
      </c>
      <c r="H27" s="4">
        <v>0</v>
      </c>
      <c r="I27" s="6">
        <v>0</v>
      </c>
      <c r="J27" s="4">
        <v>8712</v>
      </c>
      <c r="K27" s="4">
        <v>2854</v>
      </c>
      <c r="L27" s="4">
        <v>1991</v>
      </c>
      <c r="M27" s="4">
        <v>451</v>
      </c>
      <c r="N27" s="4">
        <v>192</v>
      </c>
      <c r="O27" s="4">
        <v>192</v>
      </c>
      <c r="P27" s="4">
        <v>6</v>
      </c>
      <c r="Q27" s="5">
        <v>1.3299999999999999E-2</v>
      </c>
    </row>
    <row r="28" spans="1:17">
      <c r="A28" s="8" t="s">
        <v>0</v>
      </c>
      <c r="B28" s="8"/>
      <c r="C28" s="8"/>
      <c r="D28" s="8">
        <f>SUM(D8:D27)</f>
        <v>667146</v>
      </c>
      <c r="E28" s="8">
        <f>SUM(E8:E27)</f>
        <v>63796</v>
      </c>
      <c r="F28" s="8">
        <f>SUM(F8:F27)</f>
        <v>35385</v>
      </c>
      <c r="G28" s="8">
        <f>SUM(G8:G27)</f>
        <v>35379</v>
      </c>
      <c r="H28" s="8">
        <f>SUM(H8:H27)</f>
        <v>663</v>
      </c>
      <c r="I28" s="8"/>
      <c r="J28" s="8">
        <f t="shared" ref="J28:P28" si="2">SUM(J8:J27)</f>
        <v>603350</v>
      </c>
      <c r="K28" s="8">
        <f t="shared" si="2"/>
        <v>321339</v>
      </c>
      <c r="L28" s="8">
        <f t="shared" si="2"/>
        <v>275639</v>
      </c>
      <c r="M28" s="8">
        <f t="shared" si="2"/>
        <v>39138</v>
      </c>
      <c r="N28" s="8">
        <f t="shared" si="2"/>
        <v>21543</v>
      </c>
      <c r="O28" s="8">
        <f t="shared" si="2"/>
        <v>21541</v>
      </c>
      <c r="P28" s="8">
        <f t="shared" si="2"/>
        <v>345</v>
      </c>
      <c r="Q28" s="8"/>
    </row>
    <row r="29" spans="1:17" ht="27" customHeight="1"/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1"/>
      <c r="P39" s="1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3"/>
    </row>
    <row r="41" spans="1:17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2"/>
    </row>
  </sheetData>
  <sortState ref="A1:Q22">
    <sortCondition descending="1" ref="B2"/>
  </sortState>
  <mergeCells count="10">
    <mergeCell ref="A2:Q2"/>
    <mergeCell ref="A3:Q3"/>
    <mergeCell ref="E5:I5"/>
    <mergeCell ref="J5:L5"/>
    <mergeCell ref="M4:Q5"/>
    <mergeCell ref="A4:A6"/>
    <mergeCell ref="D5:D6"/>
    <mergeCell ref="D4:L4"/>
    <mergeCell ref="B4:B6"/>
    <mergeCell ref="C4:C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21市州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2017-11-12T07:27:42Z</dcterms:modified>
</cp:coreProperties>
</file>