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'1-1'!$A$1:$Q$26</definedName>
    <definedName name="_xlnm.Print_Area" localSheetId="2">'1-2'!$A$1:$J$27</definedName>
    <definedName name="_xlnm.Print_Area" localSheetId="3">'2'!$A$1:$AL$26</definedName>
    <definedName name="_xlnm.Print_Area" localSheetId="4">'2-1'!$A$1:$M$13</definedName>
    <definedName name="_xlnm.Print_Area" localSheetId="5">'2-2'!$A$1:$Y$10</definedName>
    <definedName name="_xlnm.Print_Area" localSheetId="6">'2-3'!$A$1:$S$19</definedName>
    <definedName name="_xlnm.Print_Area" localSheetId="7">'2-4'!$A$1:$F$40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<sst xmlns="http://schemas.openxmlformats.org/spreadsheetml/2006/main" count="471" uniqueCount="188">
  <si>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</si>
  <si>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</si>
  <si>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</si>
  <si>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</si>
  <si>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</si>
  <si>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</si>
  <si>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</si>
  <si>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</si>
  <si>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</si>
  <si>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</si>
  <si>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</si>
  <si>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</si>
  <si>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</si>
  <si>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</si>
  <si>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</si>
  <si>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</si>
  <si>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</si>
  <si>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</si>
  <si>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</si>
  <si>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</si>
  <si>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</si>
  <si>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</si>
  <si>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</si>
  <si>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</si>
  <si>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</si>
  <si>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</si>
  <si>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</si>
  <si>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</si>
  <si>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</si>
  <si>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</si>
  <si>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</si>
  <si>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</si>
  <si>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</si>
  <si>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</si>
  <si>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</si>
  <si>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</si>
  <si>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</si>
  <si>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</si>
  <si>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</si>
  <si>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</si>
  <si>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</si>
  <si>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</si>
  <si>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</si>
  <si>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</si>
  <si>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</si>
  <si>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</si>
  <si>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</si>
  <si>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</si>
  <si>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</si>
  <si>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</si>
  <si>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</si>
  <si>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</si>
  <si>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</si>
  <si>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</si>
  <si>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</si>
  <si>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</si>
  <si>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</si>
  <si>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</si>
  <si>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</si>
  <si>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</si>
  <si>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</si>
  <si>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</si>
  <si>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</si>
  <si>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</si>
  <si>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</si>
  <si>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</si>
  <si>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</si>
  <si>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</si>
  <si>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</si>
  <si>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</si>
  <si>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</si>
  <si>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</si>
  <si>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</si>
  <si>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</si>
  <si>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</si>
  <si>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</si>
  <si>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</si>
  <si>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</si>
  <si>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</si>
  <si>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</si>
  <si>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</si>
  <si>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</si>
  <si>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</si>
  <si>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</si>
  <si>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</si>
  <si>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</si>
  <si>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</si>
  <si>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</si>
  <si>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</si>
  <si>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</si>
  <si>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</si>
  <si>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</si>
  <si>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</si>
  <si>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</si>
  <si>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</si>
  <si>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</si>
  <si>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</si>
  <si>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</si>
  <si>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</si>
  <si>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</si>
  <si>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</si>
  <si>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</si>
  <si>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</si>
  <si>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</si>
  <si>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</si>
  <si>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</si>
  <si>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</si>
  <si>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</si>
  <si>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</si>
  <si>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</si>
  <si>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</si>
  <si>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</si>
  <si>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</si>
  <si>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</si>
  <si>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</si>
  <si>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</si>
  <si>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</si>
  <si>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</si>
  <si>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</si>
  <si>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</si>
  <si>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</si>
  <si>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</si>
  <si>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</si>
  <si>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</si>
  <si>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</si>
  <si>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</si>
  <si>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</si>
  <si>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</si>
  <si>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</si>
  <si>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</si>
  <si>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</si>
  <si>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</si>
  <si>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</si>
  <si>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</si>
  <si>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</si>
  <si>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</si>
  <si>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</si>
  <si>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</si>
  <si>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</si>
  <si>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03</t>
  </si>
  <si>
    <t>06</t>
  </si>
  <si>
    <t>政务公开审批</t>
  </si>
  <si>
    <t>50</t>
  </si>
  <si>
    <t>事业运行</t>
  </si>
  <si>
    <t>05</t>
  </si>
  <si>
    <t>02</t>
  </si>
  <si>
    <t>事业单位离退休</t>
  </si>
  <si>
    <t>其他社会保障和就业支出</t>
  </si>
  <si>
    <t>01</t>
  </si>
  <si>
    <t>事业单位医疗</t>
  </si>
  <si>
    <t>住房公积金</t>
  </si>
  <si>
    <t>购房补贴</t>
  </si>
  <si>
    <t>四川省政府政务服务和公共资源交易服务中心</t>
  </si>
  <si>
    <t>四川省政府采购中心</t>
  </si>
  <si>
    <t>一般行政管理事务</t>
  </si>
  <si>
    <t>四川省政府政务服务和公共资源交易服务信息中心</t>
  </si>
  <si>
    <r>
      <t>全额事业单位(在蓉</t>
    </r>
    <r>
      <rPr>
        <sz val="9"/>
        <rFont val="宋体"/>
        <family val="0"/>
      </rPr>
      <t>)</t>
    </r>
  </si>
  <si>
    <t>合计</t>
  </si>
  <si>
    <t>03</t>
  </si>
  <si>
    <t>社会保障和就业支出</t>
  </si>
  <si>
    <t>行政事业单位离退休</t>
  </si>
  <si>
    <t>医疗卫生与计划生育支出</t>
  </si>
  <si>
    <t>医疗保障</t>
  </si>
  <si>
    <t>住房保障支出</t>
  </si>
  <si>
    <t>住房改革支出</t>
  </si>
  <si>
    <r>
      <t>政府办公厅(室</t>
    </r>
    <r>
      <rPr>
        <sz val="9"/>
        <rFont val="宋体"/>
        <family val="0"/>
      </rPr>
      <t>)及相关机构事务</t>
    </r>
  </si>
  <si>
    <t>一般公共服务支出</t>
  </si>
  <si>
    <t>医疗卫生与计划生育支出</t>
  </si>
  <si>
    <t>医疗保障</t>
  </si>
  <si>
    <t>事业单位医疗</t>
  </si>
  <si>
    <r>
      <t>政府办公厅(室</t>
    </r>
    <r>
      <rPr>
        <sz val="10"/>
        <rFont val="宋体"/>
        <family val="0"/>
      </rPr>
      <t>)及相关机构事务</t>
    </r>
  </si>
  <si>
    <r>
      <rPr>
        <sz val="9"/>
        <color indexed="8"/>
        <rFont val="宋体"/>
        <family val="0"/>
      </rPr>
      <t>政府办公厅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室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及相关机构事务</t>
    </r>
  </si>
  <si>
    <t>信息化建设及运行维护经费</t>
  </si>
  <si>
    <t>窗口工作奖励金</t>
  </si>
  <si>
    <t>政务服务大厅房租金</t>
  </si>
  <si>
    <t>大厅运行经费</t>
  </si>
  <si>
    <t>公务接待费</t>
  </si>
  <si>
    <t>因公出国经费</t>
  </si>
  <si>
    <t>矿业权交易专项业务经费</t>
  </si>
  <si>
    <t>设备购置经费</t>
  </si>
  <si>
    <t>物业管理费</t>
  </si>
  <si>
    <t>培训费</t>
  </si>
  <si>
    <t>部门应急机动经费</t>
  </si>
  <si>
    <t>差旅费</t>
  </si>
  <si>
    <t>公务车运行维护费</t>
  </si>
  <si>
    <t>房屋购建及维修经费</t>
  </si>
  <si>
    <t>公务用车运行维护费</t>
  </si>
  <si>
    <t>政府采购专项业务费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</si>
</sst>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48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138</v>
      </c>
      <c r="B2" s="76"/>
      <c r="C2" s="76"/>
      <c r="D2" s="76"/>
    </row>
    <row r="3" spans="1:4" ht="19.5" customHeight="1">
      <c r="A3" s="67" t="s">
        <v>152</v>
      </c>
      <c r="B3" s="67"/>
      <c r="C3" s="27"/>
      <c r="D3" s="28" t="s">
        <v>73</v>
      </c>
    </row>
    <row r="4" spans="1:4" ht="23.25" customHeight="1">
      <c r="A4" s="77" t="s">
        <v>127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95</v>
      </c>
      <c r="C5" s="52" t="s">
        <v>41</v>
      </c>
      <c r="D5" s="53" t="s">
        <v>95</v>
      </c>
    </row>
    <row r="6" spans="1:4" ht="19.5" customHeight="1">
      <c r="A6" s="58" t="s">
        <v>35</v>
      </c>
      <c r="B6" s="82">
        <v>4184.5</v>
      </c>
      <c r="C6" s="59" t="s">
        <v>110</v>
      </c>
      <c r="D6" s="82">
        <v>1278.19</v>
      </c>
    </row>
    <row r="7" spans="1:4" ht="19.5" customHeight="1">
      <c r="A7" s="54" t="s">
        <v>4</v>
      </c>
      <c r="B7" s="86"/>
      <c r="C7" s="54" t="s">
        <v>1</v>
      </c>
      <c r="D7" s="82">
        <v>257.09</v>
      </c>
    </row>
    <row r="8" spans="1:4" ht="19.5" customHeight="1">
      <c r="A8" s="54" t="s">
        <v>23</v>
      </c>
      <c r="B8" s="82"/>
      <c r="C8" s="54" t="s">
        <v>65</v>
      </c>
      <c r="D8" s="82">
        <v>332.69</v>
      </c>
    </row>
    <row r="9" spans="1:4" ht="19.5" customHeight="1">
      <c r="A9" s="54" t="s">
        <v>30</v>
      </c>
      <c r="B9" s="82"/>
      <c r="C9" s="54" t="s">
        <v>117</v>
      </c>
      <c r="D9" s="82">
        <v>2592.32</v>
      </c>
    </row>
    <row r="10" spans="1:4" ht="19.5" customHeight="1">
      <c r="A10" s="54" t="s">
        <v>105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82</v>
      </c>
      <c r="B12" s="82"/>
      <c r="C12" s="62" t="s">
        <v>87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78</v>
      </c>
      <c r="B14" s="87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94</v>
      </c>
      <c r="B17" s="55">
        <f>SUM(B6:B10,B15)</f>
        <v>4184.5</v>
      </c>
      <c r="C17" s="52" t="s">
        <v>61</v>
      </c>
      <c r="D17" s="55">
        <f>SUM(D6:D10)</f>
        <v>4460.29</v>
      </c>
      <c r="G17" s="81" t="s">
        <v>0</v>
      </c>
    </row>
    <row r="18" spans="1:4" ht="19.5" customHeight="1">
      <c r="A18" s="54" t="s">
        <v>50</v>
      </c>
      <c r="B18" s="82"/>
      <c r="C18" s="54" t="s">
        <v>106</v>
      </c>
      <c r="D18" s="82"/>
    </row>
    <row r="19" spans="1:4" ht="19.5" customHeight="1">
      <c r="A19" s="54" t="s">
        <v>124</v>
      </c>
      <c r="B19" s="82">
        <v>722.79</v>
      </c>
      <c r="C19" s="54" t="s">
        <v>128</v>
      </c>
      <c r="D19" s="82"/>
    </row>
    <row r="20" spans="1:4" ht="19.5" customHeight="1">
      <c r="A20" s="54" t="s">
        <v>76</v>
      </c>
      <c r="B20" s="82"/>
      <c r="C20" s="54" t="s">
        <v>58</v>
      </c>
      <c r="D20" s="82">
        <v>447</v>
      </c>
    </row>
    <row r="21" spans="1:4" ht="19.5" customHeight="1">
      <c r="A21" s="54"/>
      <c r="B21" s="82"/>
      <c r="C21" s="54" t="s">
        <v>76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107</v>
      </c>
      <c r="B24" s="56">
        <f>SUM(B17:B19)</f>
        <v>4907.29</v>
      </c>
      <c r="C24" s="52" t="s">
        <v>71</v>
      </c>
      <c r="D24" s="55">
        <f>SUM(D17,D18,D20)</f>
        <v>4907.29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SheetLayoutView="100" zoomScalePageLayoutView="0" workbookViewId="0" topLeftCell="A1">
      <selection activeCell="A3" sqref="A3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44.33203125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132</v>
      </c>
    </row>
    <row r="2" spans="1:17" ht="19.5" customHeight="1">
      <c r="A2" s="134" t="s">
        <v>136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5" customFormat="1" ht="19.5" customHeight="1">
      <c r="A3" s="67" t="s">
        <v>152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35" t="s">
        <v>31</v>
      </c>
      <c r="G4" s="137" t="s">
        <v>18</v>
      </c>
      <c r="H4" s="135" t="s">
        <v>134</v>
      </c>
      <c r="I4" s="136" t="s">
        <v>3</v>
      </c>
      <c r="J4" s="138" t="s">
        <v>121</v>
      </c>
      <c r="K4" s="135" t="s">
        <v>67</v>
      </c>
      <c r="L4" s="139" t="s">
        <v>135</v>
      </c>
      <c r="M4" s="139"/>
      <c r="N4" s="139"/>
      <c r="O4" s="139"/>
      <c r="P4" s="135" t="s">
        <v>86</v>
      </c>
      <c r="Q4" s="135" t="s">
        <v>104</v>
      </c>
    </row>
    <row r="5" spans="1:17" s="5" customFormat="1" ht="19.5" customHeight="1">
      <c r="A5" s="78" t="s">
        <v>130</v>
      </c>
      <c r="B5" s="78"/>
      <c r="C5" s="78"/>
      <c r="D5" s="135" t="s">
        <v>62</v>
      </c>
      <c r="E5" s="135" t="s">
        <v>24</v>
      </c>
      <c r="F5" s="135"/>
      <c r="G5" s="137"/>
      <c r="H5" s="135"/>
      <c r="I5" s="136"/>
      <c r="J5" s="138"/>
      <c r="K5" s="135"/>
      <c r="L5" s="135" t="s">
        <v>14</v>
      </c>
      <c r="M5" s="135" t="s">
        <v>34</v>
      </c>
      <c r="N5" s="135" t="s">
        <v>7</v>
      </c>
      <c r="O5" s="135" t="s">
        <v>46</v>
      </c>
      <c r="P5" s="135"/>
      <c r="Q5" s="135"/>
    </row>
    <row r="6" spans="1:17" s="5" customFormat="1" ht="30.75" customHeight="1">
      <c r="A6" s="89" t="s">
        <v>59</v>
      </c>
      <c r="B6" s="89" t="s">
        <v>99</v>
      </c>
      <c r="C6" s="89" t="s">
        <v>98</v>
      </c>
      <c r="D6" s="135"/>
      <c r="E6" s="135"/>
      <c r="F6" s="135"/>
      <c r="G6" s="137"/>
      <c r="H6" s="135"/>
      <c r="I6" s="136"/>
      <c r="J6" s="138"/>
      <c r="K6" s="135"/>
      <c r="L6" s="135"/>
      <c r="M6" s="135"/>
      <c r="N6" s="135"/>
      <c r="O6" s="135"/>
      <c r="P6" s="135"/>
      <c r="Q6" s="135"/>
    </row>
    <row r="7" spans="1:17" s="5" customFormat="1" ht="30.75" customHeight="1">
      <c r="A7" s="89"/>
      <c r="B7" s="89"/>
      <c r="C7" s="89"/>
      <c r="D7" s="85"/>
      <c r="E7" s="121" t="s">
        <v>157</v>
      </c>
      <c r="F7" s="85">
        <v>4907.29</v>
      </c>
      <c r="G7" s="114">
        <v>722.7900000000001</v>
      </c>
      <c r="H7" s="85">
        <v>4184.5</v>
      </c>
      <c r="I7" s="113"/>
      <c r="J7" s="115"/>
      <c r="K7" s="85"/>
      <c r="L7" s="85"/>
      <c r="M7" s="85"/>
      <c r="N7" s="85"/>
      <c r="O7" s="85"/>
      <c r="P7" s="85"/>
      <c r="Q7" s="85"/>
    </row>
    <row r="8" spans="1:17" s="5" customFormat="1" ht="30.75" customHeight="1">
      <c r="A8" s="89"/>
      <c r="B8" s="89"/>
      <c r="C8" s="89"/>
      <c r="D8" s="85"/>
      <c r="E8" s="121" t="s">
        <v>156</v>
      </c>
      <c r="F8" s="112">
        <f>SUM(G8:H8)</f>
        <v>4907.29</v>
      </c>
      <c r="G8" s="114">
        <f>G9+G17+G23</f>
        <v>722.7900000000001</v>
      </c>
      <c r="H8" s="114">
        <f>H9+H17+H23</f>
        <v>4184.5</v>
      </c>
      <c r="I8" s="113"/>
      <c r="J8" s="115"/>
      <c r="K8" s="85"/>
      <c r="L8" s="85"/>
      <c r="M8" s="85"/>
      <c r="N8" s="85"/>
      <c r="O8" s="85"/>
      <c r="P8" s="85"/>
      <c r="Q8" s="85"/>
    </row>
    <row r="9" spans="1:17" s="5" customFormat="1" ht="30.75" customHeight="1">
      <c r="A9" s="89"/>
      <c r="B9" s="89"/>
      <c r="C9" s="89"/>
      <c r="D9" s="85">
        <v>672901</v>
      </c>
      <c r="E9" s="121" t="s">
        <v>152</v>
      </c>
      <c r="F9" s="112">
        <f>SUM(G9:H9)</f>
        <v>4181.64</v>
      </c>
      <c r="G9" s="114">
        <f>SUM(G10:G16)</f>
        <v>639.19</v>
      </c>
      <c r="H9" s="114">
        <f>SUM(H10:H16)</f>
        <v>3542.4500000000003</v>
      </c>
      <c r="I9" s="113"/>
      <c r="J9" s="115"/>
      <c r="K9" s="85"/>
      <c r="L9" s="85"/>
      <c r="M9" s="85"/>
      <c r="N9" s="85"/>
      <c r="O9" s="85"/>
      <c r="P9" s="85"/>
      <c r="Q9" s="85"/>
    </row>
    <row r="10" spans="1:17" s="21" customFormat="1" ht="19.5" customHeight="1">
      <c r="A10" s="112">
        <v>201</v>
      </c>
      <c r="B10" s="122" t="s">
        <v>139</v>
      </c>
      <c r="C10" s="122" t="s">
        <v>140</v>
      </c>
      <c r="D10" s="112">
        <v>672901</v>
      </c>
      <c r="E10" s="123" t="s">
        <v>141</v>
      </c>
      <c r="F10" s="112">
        <f>SUM(G10:H10)</f>
        <v>1874.1</v>
      </c>
      <c r="G10" s="112">
        <v>125.5</v>
      </c>
      <c r="H10" s="112">
        <v>1748.6</v>
      </c>
      <c r="I10" s="90"/>
      <c r="J10" s="90"/>
      <c r="K10" s="90"/>
      <c r="L10" s="90"/>
      <c r="M10" s="90"/>
      <c r="N10" s="90"/>
      <c r="O10" s="90"/>
      <c r="P10" s="90"/>
      <c r="Q10" s="90"/>
    </row>
    <row r="11" spans="1:17" s="21" customFormat="1" ht="19.5" customHeight="1">
      <c r="A11" s="112">
        <v>201</v>
      </c>
      <c r="B11" s="124" t="s">
        <v>139</v>
      </c>
      <c r="C11" s="124" t="s">
        <v>142</v>
      </c>
      <c r="D11" s="112">
        <v>672901</v>
      </c>
      <c r="E11" s="123" t="s">
        <v>143</v>
      </c>
      <c r="F11" s="112">
        <f aca="true" t="shared" si="0" ref="F11:F26">SUM(G11:H11)</f>
        <v>1902.0700000000002</v>
      </c>
      <c r="G11" s="112">
        <v>471.69</v>
      </c>
      <c r="H11" s="112">
        <v>1430.38</v>
      </c>
      <c r="I11" s="90"/>
      <c r="J11" s="90"/>
      <c r="K11" s="90"/>
      <c r="L11" s="90"/>
      <c r="M11" s="90"/>
      <c r="N11" s="90"/>
      <c r="O11" s="90"/>
      <c r="P11" s="90"/>
      <c r="Q11" s="90"/>
    </row>
    <row r="12" spans="1:17" s="21" customFormat="1" ht="19.5" customHeight="1">
      <c r="A12" s="112">
        <v>208</v>
      </c>
      <c r="B12" s="124" t="s">
        <v>144</v>
      </c>
      <c r="C12" s="124" t="s">
        <v>145</v>
      </c>
      <c r="D12" s="112">
        <v>672901</v>
      </c>
      <c r="E12" s="123" t="s">
        <v>146</v>
      </c>
      <c r="F12" s="112">
        <f t="shared" si="0"/>
        <v>105.73</v>
      </c>
      <c r="G12" s="112">
        <v>30</v>
      </c>
      <c r="H12" s="112">
        <v>75.73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17" s="21" customFormat="1" ht="19.5" customHeight="1">
      <c r="A13" s="112">
        <v>208</v>
      </c>
      <c r="B13" s="122">
        <v>99</v>
      </c>
      <c r="C13" s="124" t="s">
        <v>148</v>
      </c>
      <c r="D13" s="112">
        <v>672901</v>
      </c>
      <c r="E13" s="123" t="s">
        <v>147</v>
      </c>
      <c r="F13" s="112">
        <f t="shared" si="0"/>
        <v>28.63</v>
      </c>
      <c r="G13" s="112"/>
      <c r="H13" s="112">
        <v>28.63</v>
      </c>
      <c r="I13" s="90"/>
      <c r="J13" s="90"/>
      <c r="K13" s="90"/>
      <c r="L13" s="90"/>
      <c r="M13" s="90"/>
      <c r="N13" s="90"/>
      <c r="O13" s="90"/>
      <c r="P13" s="90"/>
      <c r="Q13" s="90"/>
    </row>
    <row r="14" spans="1:17" s="21" customFormat="1" ht="19.5" customHeight="1">
      <c r="A14" s="112">
        <v>210</v>
      </c>
      <c r="B14" s="124" t="s">
        <v>144</v>
      </c>
      <c r="C14" s="124" t="s">
        <v>145</v>
      </c>
      <c r="D14" s="112">
        <v>672901</v>
      </c>
      <c r="E14" s="123" t="s">
        <v>149</v>
      </c>
      <c r="F14" s="112">
        <f t="shared" si="0"/>
        <v>107.11</v>
      </c>
      <c r="G14" s="112"/>
      <c r="H14" s="112">
        <v>107.11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:17" s="21" customFormat="1" ht="19.5" customHeight="1">
      <c r="A15" s="112">
        <v>221</v>
      </c>
      <c r="B15" s="124" t="s">
        <v>145</v>
      </c>
      <c r="C15" s="124" t="s">
        <v>148</v>
      </c>
      <c r="D15" s="112">
        <v>672901</v>
      </c>
      <c r="E15" s="123" t="s">
        <v>150</v>
      </c>
      <c r="F15" s="112">
        <f t="shared" si="0"/>
        <v>94</v>
      </c>
      <c r="G15" s="112"/>
      <c r="H15" s="112">
        <v>94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1:17" s="21" customFormat="1" ht="19.5" customHeight="1">
      <c r="A16" s="112">
        <v>221</v>
      </c>
      <c r="B16" s="124" t="s">
        <v>145</v>
      </c>
      <c r="C16" s="124" t="s">
        <v>139</v>
      </c>
      <c r="D16" s="112">
        <v>672901</v>
      </c>
      <c r="E16" s="123" t="s">
        <v>151</v>
      </c>
      <c r="F16" s="112">
        <f t="shared" si="0"/>
        <v>70</v>
      </c>
      <c r="G16" s="112">
        <v>12</v>
      </c>
      <c r="H16" s="112">
        <v>58</v>
      </c>
      <c r="I16" s="90"/>
      <c r="J16" s="90"/>
      <c r="K16" s="90"/>
      <c r="L16" s="90"/>
      <c r="M16" s="90"/>
      <c r="N16" s="90"/>
      <c r="O16" s="90"/>
      <c r="P16" s="90"/>
      <c r="Q16" s="90"/>
    </row>
    <row r="17" spans="1:17" s="21" customFormat="1" ht="19.5" customHeight="1">
      <c r="A17" s="112"/>
      <c r="B17" s="122"/>
      <c r="C17" s="122"/>
      <c r="D17" s="112">
        <v>672902</v>
      </c>
      <c r="E17" s="123" t="s">
        <v>153</v>
      </c>
      <c r="F17" s="112">
        <f t="shared" si="0"/>
        <v>639.08</v>
      </c>
      <c r="G17" s="112">
        <f>SUM(G18:G22)</f>
        <v>83.6</v>
      </c>
      <c r="H17" s="112">
        <f>SUM(H18:H22)</f>
        <v>555.48</v>
      </c>
      <c r="I17" s="90"/>
      <c r="J17" s="90"/>
      <c r="K17" s="90"/>
      <c r="L17" s="90"/>
      <c r="M17" s="90"/>
      <c r="N17" s="90"/>
      <c r="O17" s="90"/>
      <c r="P17" s="90"/>
      <c r="Q17" s="90"/>
    </row>
    <row r="18" spans="1:17" s="21" customFormat="1" ht="19.5" customHeight="1">
      <c r="A18" s="112">
        <v>201</v>
      </c>
      <c r="B18" s="124" t="s">
        <v>139</v>
      </c>
      <c r="C18" s="124" t="s">
        <v>145</v>
      </c>
      <c r="D18" s="112">
        <v>672902</v>
      </c>
      <c r="E18" s="123" t="s">
        <v>154</v>
      </c>
      <c r="F18" s="112">
        <f t="shared" si="0"/>
        <v>262</v>
      </c>
      <c r="G18" s="112">
        <v>3</v>
      </c>
      <c r="H18" s="112">
        <v>259</v>
      </c>
      <c r="I18" s="90"/>
      <c r="J18" s="90"/>
      <c r="K18" s="90"/>
      <c r="L18" s="90"/>
      <c r="M18" s="90"/>
      <c r="N18" s="90"/>
      <c r="O18" s="90"/>
      <c r="P18" s="90"/>
      <c r="Q18" s="90"/>
    </row>
    <row r="19" spans="1:17" s="21" customFormat="1" ht="19.5" customHeight="1">
      <c r="A19" s="112">
        <v>201</v>
      </c>
      <c r="B19" s="124" t="s">
        <v>139</v>
      </c>
      <c r="C19" s="122">
        <v>50</v>
      </c>
      <c r="D19" s="112">
        <v>672902</v>
      </c>
      <c r="E19" s="123" t="s">
        <v>143</v>
      </c>
      <c r="F19" s="112">
        <f t="shared" si="0"/>
        <v>324.62</v>
      </c>
      <c r="G19" s="112">
        <v>72</v>
      </c>
      <c r="H19" s="112">
        <v>252.62</v>
      </c>
      <c r="I19" s="90"/>
      <c r="J19" s="90"/>
      <c r="K19" s="90"/>
      <c r="L19" s="90"/>
      <c r="M19" s="90"/>
      <c r="N19" s="90"/>
      <c r="O19" s="90"/>
      <c r="P19" s="90"/>
      <c r="Q19" s="90"/>
    </row>
    <row r="20" spans="1:17" s="21" customFormat="1" ht="19.5" customHeight="1">
      <c r="A20" s="112">
        <v>210</v>
      </c>
      <c r="B20" s="124" t="s">
        <v>144</v>
      </c>
      <c r="C20" s="124" t="s">
        <v>145</v>
      </c>
      <c r="D20" s="112">
        <v>672902</v>
      </c>
      <c r="E20" s="123" t="s">
        <v>149</v>
      </c>
      <c r="F20" s="112">
        <f t="shared" si="0"/>
        <v>25.64</v>
      </c>
      <c r="G20" s="112">
        <v>3.6</v>
      </c>
      <c r="H20" s="112">
        <v>22.04</v>
      </c>
      <c r="I20" s="90"/>
      <c r="J20" s="90"/>
      <c r="K20" s="90"/>
      <c r="L20" s="90"/>
      <c r="M20" s="90"/>
      <c r="N20" s="90"/>
      <c r="O20" s="90"/>
      <c r="P20" s="90"/>
      <c r="Q20" s="90"/>
    </row>
    <row r="21" spans="1:17" s="21" customFormat="1" ht="19.5" customHeight="1">
      <c r="A21" s="112">
        <v>221</v>
      </c>
      <c r="B21" s="124" t="s">
        <v>145</v>
      </c>
      <c r="C21" s="124" t="s">
        <v>148</v>
      </c>
      <c r="D21" s="112">
        <v>672902</v>
      </c>
      <c r="E21" s="123" t="s">
        <v>150</v>
      </c>
      <c r="F21" s="112">
        <f t="shared" si="0"/>
        <v>25.74</v>
      </c>
      <c r="G21" s="112">
        <v>5</v>
      </c>
      <c r="H21" s="112">
        <v>20.74</v>
      </c>
      <c r="I21" s="90"/>
      <c r="J21" s="90"/>
      <c r="K21" s="90"/>
      <c r="L21" s="90"/>
      <c r="M21" s="90"/>
      <c r="N21" s="90"/>
      <c r="O21" s="90"/>
      <c r="P21" s="90"/>
      <c r="Q21" s="90"/>
    </row>
    <row r="22" spans="1:17" s="21" customFormat="1" ht="19.5" customHeight="1">
      <c r="A22" s="112">
        <v>221</v>
      </c>
      <c r="B22" s="124" t="s">
        <v>145</v>
      </c>
      <c r="C22" s="124" t="s">
        <v>139</v>
      </c>
      <c r="D22" s="112">
        <v>672902</v>
      </c>
      <c r="E22" s="123" t="s">
        <v>151</v>
      </c>
      <c r="F22" s="112">
        <f t="shared" si="0"/>
        <v>1.08</v>
      </c>
      <c r="G22" s="112"/>
      <c r="H22" s="112">
        <v>1.08</v>
      </c>
      <c r="I22" s="90"/>
      <c r="J22" s="90"/>
      <c r="K22" s="90"/>
      <c r="L22" s="90"/>
      <c r="M22" s="90"/>
      <c r="N22" s="90"/>
      <c r="O22" s="90"/>
      <c r="P22" s="90"/>
      <c r="Q22" s="90"/>
    </row>
    <row r="23" spans="1:17" s="21" customFormat="1" ht="19.5" customHeight="1">
      <c r="A23" s="112"/>
      <c r="B23" s="124"/>
      <c r="C23" s="124"/>
      <c r="D23" s="112">
        <v>672903</v>
      </c>
      <c r="E23" s="123" t="s">
        <v>155</v>
      </c>
      <c r="F23" s="112">
        <f>SUM(F24:F26)</f>
        <v>86.57000000000001</v>
      </c>
      <c r="G23" s="112">
        <f>SUM(G24:G26)</f>
        <v>0</v>
      </c>
      <c r="H23" s="112">
        <f>SUM(H24:H26)</f>
        <v>86.57000000000001</v>
      </c>
      <c r="I23" s="90"/>
      <c r="J23" s="90"/>
      <c r="K23" s="90"/>
      <c r="L23" s="90"/>
      <c r="M23" s="90"/>
      <c r="N23" s="90"/>
      <c r="O23" s="90"/>
      <c r="P23" s="90"/>
      <c r="Q23" s="90"/>
    </row>
    <row r="24" spans="1:17" s="21" customFormat="1" ht="19.5" customHeight="1">
      <c r="A24" s="112">
        <v>201</v>
      </c>
      <c r="B24" s="124" t="s">
        <v>139</v>
      </c>
      <c r="C24" s="124">
        <v>50</v>
      </c>
      <c r="D24" s="112">
        <v>672903</v>
      </c>
      <c r="E24" s="123" t="s">
        <v>143</v>
      </c>
      <c r="F24" s="112">
        <f t="shared" si="0"/>
        <v>71.76</v>
      </c>
      <c r="G24" s="112"/>
      <c r="H24" s="112">
        <v>71.76</v>
      </c>
      <c r="I24" s="90"/>
      <c r="J24" s="90"/>
      <c r="K24" s="90"/>
      <c r="L24" s="90"/>
      <c r="M24" s="90"/>
      <c r="N24" s="90"/>
      <c r="O24" s="90"/>
      <c r="P24" s="90"/>
      <c r="Q24" s="90"/>
    </row>
    <row r="25" spans="1:17" s="21" customFormat="1" ht="19.5" customHeight="1">
      <c r="A25" s="112">
        <v>210</v>
      </c>
      <c r="B25" s="124" t="s">
        <v>144</v>
      </c>
      <c r="C25" s="124" t="s">
        <v>145</v>
      </c>
      <c r="D25" s="112">
        <v>672903</v>
      </c>
      <c r="E25" s="123" t="s">
        <v>149</v>
      </c>
      <c r="F25" s="112">
        <f t="shared" si="0"/>
        <v>7.5</v>
      </c>
      <c r="G25" s="112"/>
      <c r="H25" s="112">
        <v>7.5</v>
      </c>
      <c r="I25" s="90"/>
      <c r="J25" s="90"/>
      <c r="K25" s="90"/>
      <c r="L25" s="90"/>
      <c r="M25" s="90"/>
      <c r="N25" s="90"/>
      <c r="O25" s="90"/>
      <c r="P25" s="90"/>
      <c r="Q25" s="90"/>
    </row>
    <row r="26" spans="1:17" s="21" customFormat="1" ht="19.5" customHeight="1">
      <c r="A26" s="112">
        <v>221</v>
      </c>
      <c r="B26" s="124" t="s">
        <v>145</v>
      </c>
      <c r="C26" s="124" t="s">
        <v>148</v>
      </c>
      <c r="D26" s="112">
        <v>672903</v>
      </c>
      <c r="E26" s="123" t="s">
        <v>150</v>
      </c>
      <c r="F26" s="112">
        <f t="shared" si="0"/>
        <v>7.31</v>
      </c>
      <c r="G26" s="112"/>
      <c r="H26" s="112">
        <v>7.31</v>
      </c>
      <c r="I26" s="90"/>
      <c r="J26" s="90"/>
      <c r="K26" s="90"/>
      <c r="L26" s="90"/>
      <c r="M26" s="90"/>
      <c r="N26" s="90"/>
      <c r="O26" s="90"/>
      <c r="P26" s="90"/>
      <c r="Q26" s="90"/>
    </row>
    <row r="27" spans="13:14" s="21" customFormat="1" ht="19.5" customHeight="1">
      <c r="M27" s="5"/>
      <c r="N27" s="5"/>
    </row>
    <row r="28" spans="13:14" s="21" customFormat="1" ht="19.5" customHeight="1">
      <c r="M28" s="5"/>
      <c r="N28" s="5"/>
    </row>
    <row r="29" spans="5:14" s="21" customFormat="1" ht="19.5" customHeight="1">
      <c r="E29" s="40"/>
      <c r="M29" s="5"/>
      <c r="N29" s="5"/>
    </row>
    <row r="30" spans="5:14" s="21" customFormat="1" ht="19.5" customHeight="1">
      <c r="E30" s="40"/>
      <c r="M30" s="5"/>
      <c r="N30" s="5"/>
    </row>
    <row r="31" spans="13:14" s="21" customFormat="1" ht="19.5" customHeight="1">
      <c r="M31" s="5"/>
      <c r="N31" s="5"/>
    </row>
    <row r="32" spans="13:14" s="21" customFormat="1" ht="19.5" customHeight="1">
      <c r="M32" s="5"/>
      <c r="N32" s="5"/>
    </row>
    <row r="33" spans="5:14" s="21" customFormat="1" ht="19.5" customHeight="1">
      <c r="E33" s="40"/>
      <c r="M33" s="5"/>
      <c r="N33" s="5"/>
    </row>
    <row r="34" spans="5:14" s="21" customFormat="1" ht="19.5" customHeight="1">
      <c r="E34" s="40"/>
      <c r="M34" s="5"/>
      <c r="N34" s="5"/>
    </row>
    <row r="35" spans="13:14" s="21" customFormat="1" ht="19.5" customHeight="1">
      <c r="M35" s="5"/>
      <c r="N35" s="5"/>
    </row>
    <row r="36" spans="13:14" s="21" customFormat="1" ht="19.5" customHeight="1">
      <c r="M36" s="5"/>
      <c r="N36" s="5"/>
    </row>
    <row r="37" spans="13:14" s="21" customFormat="1" ht="19.5" customHeight="1">
      <c r="M37" s="5"/>
      <c r="N37" s="5"/>
    </row>
    <row r="38" spans="1:14" s="21" customFormat="1" ht="19.5" customHeight="1">
      <c r="A38" s="5"/>
      <c r="B38" s="5"/>
      <c r="C38" s="5"/>
      <c r="D38" s="5"/>
      <c r="E38" s="5"/>
      <c r="F38" s="5"/>
      <c r="M38" s="5"/>
      <c r="N38" s="5"/>
    </row>
    <row r="39" spans="1:14" s="21" customFormat="1" ht="19.5" customHeight="1">
      <c r="A39" s="88"/>
      <c r="B39" s="88"/>
      <c r="C39" s="88"/>
      <c r="D39" s="88"/>
      <c r="E39" s="88"/>
      <c r="F39" s="5"/>
      <c r="M39" s="5"/>
      <c r="N39" s="5"/>
    </row>
    <row r="40" spans="1:17" s="13" customFormat="1" ht="19.5" customHeight="1">
      <c r="A40" s="6"/>
      <c r="B40" s="6"/>
      <c r="C40" s="6"/>
      <c r="D40" s="6"/>
      <c r="E40" s="6"/>
      <c r="F40" s="6"/>
      <c r="G40" s="74"/>
      <c r="H40" s="74"/>
      <c r="I40" s="74"/>
      <c r="J40" s="74"/>
      <c r="K40" s="74"/>
      <c r="L40" s="74"/>
      <c r="M40" s="6"/>
      <c r="N40" s="6"/>
      <c r="O40" s="74"/>
      <c r="P40" s="74"/>
      <c r="Q40" s="74"/>
    </row>
    <row r="41" spans="1:17" s="13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6"/>
      <c r="N41" s="6"/>
      <c r="O41" s="74"/>
      <c r="P41" s="74"/>
      <c r="Q41" s="74"/>
    </row>
    <row r="42" spans="1:17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6"/>
      <c r="N42" s="6"/>
      <c r="O42" s="74"/>
      <c r="P42" s="74"/>
      <c r="Q42" s="74"/>
    </row>
    <row r="43" spans="1:17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6"/>
      <c r="N43" s="6"/>
      <c r="O43" s="74"/>
      <c r="P43" s="74"/>
      <c r="Q43" s="74"/>
    </row>
    <row r="44" spans="1:17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6"/>
      <c r="N44" s="6"/>
      <c r="O44" s="74"/>
      <c r="P44" s="74"/>
      <c r="Q44" s="74"/>
    </row>
    <row r="45" spans="1:17" s="13" customFormat="1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6"/>
      <c r="N45" s="6"/>
      <c r="O45" s="74"/>
      <c r="P45" s="74"/>
      <c r="Q45" s="74"/>
    </row>
    <row r="46" spans="1:17" s="13" customFormat="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"/>
      <c r="N46" s="6"/>
      <c r="O46" s="74"/>
      <c r="P46" s="74"/>
      <c r="Q46" s="74"/>
    </row>
    <row r="47" spans="1:17" s="13" customFormat="1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6"/>
      <c r="N47" s="6"/>
      <c r="O47" s="74"/>
      <c r="P47" s="74"/>
      <c r="Q47" s="74"/>
    </row>
    <row r="48" spans="1:17" s="13" customFormat="1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6"/>
      <c r="N48" s="6"/>
      <c r="O48" s="74"/>
      <c r="P48" s="74"/>
      <c r="Q48" s="74"/>
    </row>
    <row r="49" spans="1:17" s="13" customFormat="1" ht="19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6"/>
      <c r="N49" s="6"/>
      <c r="O49" s="74"/>
      <c r="P49" s="74"/>
      <c r="Q49" s="74"/>
    </row>
    <row r="50" spans="1:17" s="13" customFormat="1" ht="19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6"/>
      <c r="N50" s="6"/>
      <c r="O50" s="74"/>
      <c r="P50" s="74"/>
      <c r="Q50" s="74"/>
    </row>
    <row r="51" spans="1:17" s="13" customFormat="1" ht="19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6"/>
      <c r="N51" s="6"/>
      <c r="O51" s="74"/>
      <c r="P51" s="74"/>
      <c r="Q51" s="74"/>
    </row>
    <row r="52" spans="1:17" s="13" customFormat="1" ht="19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6"/>
      <c r="N52" s="6"/>
      <c r="O52" s="74"/>
      <c r="P52" s="74"/>
      <c r="Q52" s="74"/>
    </row>
  </sheetData>
  <sheetProtection/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view="pageBreakPreview" zoomScale="200" zoomScaleSheetLayoutView="200" zoomScalePageLayoutView="0" workbookViewId="0" topLeftCell="A1">
      <selection activeCell="F7" sqref="F7:H27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133</v>
      </c>
    </row>
    <row r="2" spans="1:10" ht="19.5" customHeight="1">
      <c r="A2" s="63" t="s">
        <v>137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152</v>
      </c>
      <c r="B3" s="67"/>
      <c r="C3" s="67"/>
      <c r="D3" s="67"/>
      <c r="E3" s="67"/>
      <c r="F3" s="92"/>
      <c r="G3" s="92"/>
      <c r="H3" s="92"/>
      <c r="I3" s="92"/>
      <c r="J3" s="28" t="s">
        <v>73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41" t="s">
        <v>31</v>
      </c>
      <c r="G4" s="141" t="s">
        <v>12</v>
      </c>
      <c r="H4" s="140" t="s">
        <v>85</v>
      </c>
      <c r="I4" s="140" t="s">
        <v>20</v>
      </c>
      <c r="J4" s="140" t="s">
        <v>89</v>
      </c>
    </row>
    <row r="5" spans="1:10" s="5" customFormat="1" ht="19.5" customHeight="1">
      <c r="A5" s="77" t="s">
        <v>130</v>
      </c>
      <c r="B5" s="77"/>
      <c r="C5" s="77"/>
      <c r="D5" s="140" t="s">
        <v>62</v>
      </c>
      <c r="E5" s="140" t="s">
        <v>55</v>
      </c>
      <c r="F5" s="141"/>
      <c r="G5" s="141"/>
      <c r="H5" s="140"/>
      <c r="I5" s="140"/>
      <c r="J5" s="140"/>
    </row>
    <row r="6" spans="1:10" s="5" customFormat="1" ht="15" customHeight="1">
      <c r="A6" s="94" t="s">
        <v>59</v>
      </c>
      <c r="B6" s="94" t="s">
        <v>99</v>
      </c>
      <c r="C6" s="94" t="s">
        <v>98</v>
      </c>
      <c r="D6" s="140"/>
      <c r="E6" s="140"/>
      <c r="F6" s="141"/>
      <c r="G6" s="141"/>
      <c r="H6" s="140"/>
      <c r="I6" s="140"/>
      <c r="J6" s="140"/>
    </row>
    <row r="7" spans="1:10" s="5" customFormat="1" ht="15" customHeight="1">
      <c r="A7" s="94"/>
      <c r="B7" s="94"/>
      <c r="C7" s="94"/>
      <c r="D7" s="116"/>
      <c r="E7" s="121" t="s">
        <v>157</v>
      </c>
      <c r="F7" s="117">
        <v>4460.289999999999</v>
      </c>
      <c r="G7" s="117">
        <v>1867.9699999999998</v>
      </c>
      <c r="H7" s="116">
        <v>2592.3199999999997</v>
      </c>
      <c r="I7" s="116"/>
      <c r="J7" s="116"/>
    </row>
    <row r="8" spans="1:10" s="5" customFormat="1" ht="15" customHeight="1">
      <c r="A8" s="94"/>
      <c r="B8" s="94"/>
      <c r="C8" s="94"/>
      <c r="D8" s="116"/>
      <c r="E8" s="121" t="s">
        <v>156</v>
      </c>
      <c r="F8" s="117">
        <f>SUM(G8:H8)</f>
        <v>4460.289999999999</v>
      </c>
      <c r="G8" s="117">
        <f>G9+G17+G23</f>
        <v>1867.9699999999998</v>
      </c>
      <c r="H8" s="117">
        <f>H9+H17+H23</f>
        <v>2592.3199999999997</v>
      </c>
      <c r="I8" s="116"/>
      <c r="J8" s="116"/>
    </row>
    <row r="9" spans="1:10" s="5" customFormat="1" ht="15" customHeight="1">
      <c r="A9" s="94"/>
      <c r="B9" s="94"/>
      <c r="C9" s="94"/>
      <c r="D9" s="116">
        <v>672901</v>
      </c>
      <c r="E9" s="125" t="s">
        <v>152</v>
      </c>
      <c r="F9" s="117">
        <f>SUM(G9:H9)</f>
        <v>3734.6399999999994</v>
      </c>
      <c r="G9" s="117">
        <f>SUM(G10:G16)</f>
        <v>1404.32</v>
      </c>
      <c r="H9" s="117">
        <f>SUM(H10:H16)</f>
        <v>2330.3199999999997</v>
      </c>
      <c r="I9" s="116"/>
      <c r="J9" s="116"/>
    </row>
    <row r="10" spans="1:10" s="5" customFormat="1" ht="15" customHeight="1">
      <c r="A10" s="112">
        <v>201</v>
      </c>
      <c r="B10" s="122" t="s">
        <v>139</v>
      </c>
      <c r="C10" s="122" t="s">
        <v>140</v>
      </c>
      <c r="D10" s="112">
        <v>672901</v>
      </c>
      <c r="E10" s="123" t="s">
        <v>141</v>
      </c>
      <c r="F10" s="117">
        <f>SUM(G10:H10)</f>
        <v>1874.1</v>
      </c>
      <c r="G10" s="117"/>
      <c r="H10" s="116">
        <v>1874.1</v>
      </c>
      <c r="I10" s="116"/>
      <c r="J10" s="116"/>
    </row>
    <row r="11" spans="1:10" s="5" customFormat="1" ht="15" customHeight="1">
      <c r="A11" s="112">
        <v>201</v>
      </c>
      <c r="B11" s="124" t="s">
        <v>139</v>
      </c>
      <c r="C11" s="124" t="s">
        <v>142</v>
      </c>
      <c r="D11" s="112">
        <v>672901</v>
      </c>
      <c r="E11" s="123" t="s">
        <v>143</v>
      </c>
      <c r="F11" s="117">
        <f aca="true" t="shared" si="0" ref="F11:F26">SUM(G11:H11)</f>
        <v>1455.0700000000002</v>
      </c>
      <c r="G11" s="117">
        <v>998.85</v>
      </c>
      <c r="H11" s="116">
        <v>456.22</v>
      </c>
      <c r="I11" s="116"/>
      <c r="J11" s="116"/>
    </row>
    <row r="12" spans="1:10" s="5" customFormat="1" ht="15" customHeight="1">
      <c r="A12" s="112">
        <v>208</v>
      </c>
      <c r="B12" s="124" t="s">
        <v>144</v>
      </c>
      <c r="C12" s="124" t="s">
        <v>145</v>
      </c>
      <c r="D12" s="112">
        <v>672901</v>
      </c>
      <c r="E12" s="123" t="s">
        <v>146</v>
      </c>
      <c r="F12" s="117">
        <f t="shared" si="0"/>
        <v>105.73</v>
      </c>
      <c r="G12" s="117">
        <v>105.73</v>
      </c>
      <c r="H12" s="116"/>
      <c r="I12" s="116"/>
      <c r="J12" s="116"/>
    </row>
    <row r="13" spans="1:10" s="5" customFormat="1" ht="15" customHeight="1">
      <c r="A13" s="112">
        <v>208</v>
      </c>
      <c r="B13" s="122">
        <v>99</v>
      </c>
      <c r="C13" s="124" t="s">
        <v>148</v>
      </c>
      <c r="D13" s="112">
        <v>672901</v>
      </c>
      <c r="E13" s="123" t="s">
        <v>147</v>
      </c>
      <c r="F13" s="117">
        <f t="shared" si="0"/>
        <v>28.63</v>
      </c>
      <c r="G13" s="117">
        <v>28.63</v>
      </c>
      <c r="H13" s="116"/>
      <c r="I13" s="116"/>
      <c r="J13" s="116"/>
    </row>
    <row r="14" spans="1:10" s="5" customFormat="1" ht="15" customHeight="1">
      <c r="A14" s="112">
        <v>210</v>
      </c>
      <c r="B14" s="124" t="s">
        <v>144</v>
      </c>
      <c r="C14" s="124" t="s">
        <v>145</v>
      </c>
      <c r="D14" s="112">
        <v>672901</v>
      </c>
      <c r="E14" s="123" t="s">
        <v>149</v>
      </c>
      <c r="F14" s="117">
        <f t="shared" si="0"/>
        <v>107.11</v>
      </c>
      <c r="G14" s="117">
        <v>107.11</v>
      </c>
      <c r="H14" s="116"/>
      <c r="I14" s="116"/>
      <c r="J14" s="116"/>
    </row>
    <row r="15" spans="1:10" s="5" customFormat="1" ht="15" customHeight="1">
      <c r="A15" s="112">
        <v>221</v>
      </c>
      <c r="B15" s="124" t="s">
        <v>145</v>
      </c>
      <c r="C15" s="124" t="s">
        <v>148</v>
      </c>
      <c r="D15" s="112">
        <v>672901</v>
      </c>
      <c r="E15" s="123" t="s">
        <v>150</v>
      </c>
      <c r="F15" s="117">
        <f t="shared" si="0"/>
        <v>94</v>
      </c>
      <c r="G15" s="117">
        <v>94</v>
      </c>
      <c r="H15" s="116"/>
      <c r="I15" s="116"/>
      <c r="J15" s="116"/>
    </row>
    <row r="16" spans="1:10" s="5" customFormat="1" ht="15" customHeight="1">
      <c r="A16" s="112">
        <v>221</v>
      </c>
      <c r="B16" s="124" t="s">
        <v>145</v>
      </c>
      <c r="C16" s="124" t="s">
        <v>139</v>
      </c>
      <c r="D16" s="112">
        <v>672901</v>
      </c>
      <c r="E16" s="123" t="s">
        <v>151</v>
      </c>
      <c r="F16" s="117">
        <f t="shared" si="0"/>
        <v>70</v>
      </c>
      <c r="G16" s="117">
        <v>70</v>
      </c>
      <c r="H16" s="116"/>
      <c r="I16" s="116"/>
      <c r="J16" s="116"/>
    </row>
    <row r="17" spans="1:10" s="5" customFormat="1" ht="15" customHeight="1">
      <c r="A17" s="112"/>
      <c r="B17" s="122"/>
      <c r="C17" s="122"/>
      <c r="D17" s="112">
        <v>672902</v>
      </c>
      <c r="E17" s="123" t="s">
        <v>153</v>
      </c>
      <c r="F17" s="117">
        <f>SUM(F18:F22)</f>
        <v>639.08</v>
      </c>
      <c r="G17" s="117">
        <f>SUM(G18:G22)</f>
        <v>377.08</v>
      </c>
      <c r="H17" s="117">
        <f>SUM(H18:H22)</f>
        <v>262</v>
      </c>
      <c r="I17" s="116"/>
      <c r="J17" s="116"/>
    </row>
    <row r="18" spans="1:10" s="5" customFormat="1" ht="15" customHeight="1">
      <c r="A18" s="112">
        <v>201</v>
      </c>
      <c r="B18" s="124" t="s">
        <v>139</v>
      </c>
      <c r="C18" s="124" t="s">
        <v>145</v>
      </c>
      <c r="D18" s="112">
        <v>672902</v>
      </c>
      <c r="E18" s="123" t="s">
        <v>154</v>
      </c>
      <c r="F18" s="117">
        <f t="shared" si="0"/>
        <v>262</v>
      </c>
      <c r="G18" s="117"/>
      <c r="H18" s="116">
        <v>262</v>
      </c>
      <c r="I18" s="116"/>
      <c r="J18" s="116"/>
    </row>
    <row r="19" spans="1:10" s="5" customFormat="1" ht="15" customHeight="1">
      <c r="A19" s="112">
        <v>201</v>
      </c>
      <c r="B19" s="124" t="s">
        <v>139</v>
      </c>
      <c r="C19" s="122">
        <v>50</v>
      </c>
      <c r="D19" s="112">
        <v>672902</v>
      </c>
      <c r="E19" s="123" t="s">
        <v>143</v>
      </c>
      <c r="F19" s="117">
        <f t="shared" si="0"/>
        <v>324.62</v>
      </c>
      <c r="G19" s="117">
        <v>324.62</v>
      </c>
      <c r="H19" s="116"/>
      <c r="I19" s="116"/>
      <c r="J19" s="116"/>
    </row>
    <row r="20" spans="1:10" s="5" customFormat="1" ht="15" customHeight="1">
      <c r="A20" s="112">
        <v>210</v>
      </c>
      <c r="B20" s="124" t="s">
        <v>144</v>
      </c>
      <c r="C20" s="124" t="s">
        <v>145</v>
      </c>
      <c r="D20" s="112">
        <v>672902</v>
      </c>
      <c r="E20" s="123" t="s">
        <v>149</v>
      </c>
      <c r="F20" s="117">
        <f t="shared" si="0"/>
        <v>25.64</v>
      </c>
      <c r="G20" s="117">
        <v>25.64</v>
      </c>
      <c r="H20" s="116"/>
      <c r="I20" s="116"/>
      <c r="J20" s="116"/>
    </row>
    <row r="21" spans="1:10" s="5" customFormat="1" ht="15" customHeight="1">
      <c r="A21" s="112">
        <v>221</v>
      </c>
      <c r="B21" s="124" t="s">
        <v>145</v>
      </c>
      <c r="C21" s="124" t="s">
        <v>148</v>
      </c>
      <c r="D21" s="112">
        <v>672902</v>
      </c>
      <c r="E21" s="123" t="s">
        <v>150</v>
      </c>
      <c r="F21" s="117">
        <f t="shared" si="0"/>
        <v>25.74</v>
      </c>
      <c r="G21" s="117">
        <v>25.74</v>
      </c>
      <c r="H21" s="116"/>
      <c r="I21" s="116"/>
      <c r="J21" s="116"/>
    </row>
    <row r="22" spans="1:10" s="5" customFormat="1" ht="15" customHeight="1">
      <c r="A22" s="112">
        <v>221</v>
      </c>
      <c r="B22" s="124" t="s">
        <v>145</v>
      </c>
      <c r="C22" s="124" t="s">
        <v>139</v>
      </c>
      <c r="D22" s="112">
        <v>672902</v>
      </c>
      <c r="E22" s="123" t="s">
        <v>151</v>
      </c>
      <c r="F22" s="117">
        <f t="shared" si="0"/>
        <v>1.08</v>
      </c>
      <c r="G22" s="117">
        <v>1.08</v>
      </c>
      <c r="H22" s="116"/>
      <c r="I22" s="116"/>
      <c r="J22" s="116"/>
    </row>
    <row r="23" spans="1:10" s="5" customFormat="1" ht="15" customHeight="1">
      <c r="A23" s="112"/>
      <c r="B23" s="124"/>
      <c r="C23" s="124"/>
      <c r="D23" s="112">
        <v>672903</v>
      </c>
      <c r="E23" s="123" t="s">
        <v>155</v>
      </c>
      <c r="F23" s="117">
        <f>SUM(F24:F26)</f>
        <v>86.57000000000001</v>
      </c>
      <c r="G23" s="117">
        <f>SUM(G24:G26)</f>
        <v>86.57000000000001</v>
      </c>
      <c r="H23" s="116"/>
      <c r="I23" s="116"/>
      <c r="J23" s="116"/>
    </row>
    <row r="24" spans="1:10" s="5" customFormat="1" ht="15" customHeight="1">
      <c r="A24" s="112">
        <v>201</v>
      </c>
      <c r="B24" s="124" t="s">
        <v>139</v>
      </c>
      <c r="C24" s="124">
        <v>50</v>
      </c>
      <c r="D24" s="112">
        <v>672903</v>
      </c>
      <c r="E24" s="123" t="s">
        <v>143</v>
      </c>
      <c r="F24" s="117">
        <f t="shared" si="0"/>
        <v>71.76</v>
      </c>
      <c r="G24" s="117">
        <v>71.76</v>
      </c>
      <c r="H24" s="116"/>
      <c r="I24" s="116"/>
      <c r="J24" s="116"/>
    </row>
    <row r="25" spans="1:10" s="5" customFormat="1" ht="15" customHeight="1">
      <c r="A25" s="112">
        <v>210</v>
      </c>
      <c r="B25" s="124" t="s">
        <v>144</v>
      </c>
      <c r="C25" s="124" t="s">
        <v>145</v>
      </c>
      <c r="D25" s="112">
        <v>672903</v>
      </c>
      <c r="E25" s="123" t="s">
        <v>149</v>
      </c>
      <c r="F25" s="117">
        <f t="shared" si="0"/>
        <v>7.5</v>
      </c>
      <c r="G25" s="117">
        <v>7.5</v>
      </c>
      <c r="H25" s="116"/>
      <c r="I25" s="116"/>
      <c r="J25" s="116"/>
    </row>
    <row r="26" spans="1:11" s="21" customFormat="1" ht="19.5" customHeight="1">
      <c r="A26" s="112">
        <v>221</v>
      </c>
      <c r="B26" s="124" t="s">
        <v>145</v>
      </c>
      <c r="C26" s="124" t="s">
        <v>148</v>
      </c>
      <c r="D26" s="112">
        <v>672903</v>
      </c>
      <c r="E26" s="123" t="s">
        <v>150</v>
      </c>
      <c r="F26" s="117">
        <f t="shared" si="0"/>
        <v>7.31</v>
      </c>
      <c r="G26" s="95">
        <v>7.31</v>
      </c>
      <c r="H26" s="95"/>
      <c r="I26" s="97"/>
      <c r="J26" s="97"/>
      <c r="K26" s="5"/>
    </row>
    <row r="27" spans="1:10" s="21" customFormat="1" ht="19.5" customHeight="1">
      <c r="A27" s="95"/>
      <c r="B27" s="95"/>
      <c r="C27" s="95"/>
      <c r="D27" s="95"/>
      <c r="E27" s="96"/>
      <c r="F27" s="95"/>
      <c r="G27" s="95"/>
      <c r="H27" s="95"/>
      <c r="I27" s="97"/>
      <c r="J27" s="97"/>
    </row>
    <row r="28" spans="1:10" s="21" customFormat="1" ht="19.5" customHeight="1">
      <c r="A28" s="41"/>
      <c r="B28" s="41"/>
      <c r="C28" s="41"/>
      <c r="D28" s="41"/>
      <c r="E28" s="41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1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45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45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41"/>
      <c r="F32" s="14"/>
      <c r="G32" s="14"/>
      <c r="H32" s="14"/>
      <c r="I32" s="14"/>
      <c r="J32" s="14"/>
    </row>
    <row r="33" spans="1:10" s="21" customFormat="1" ht="19.5" customHeight="1">
      <c r="A33" s="41"/>
      <c r="B33" s="41"/>
      <c r="C33" s="41"/>
      <c r="D33" s="41"/>
      <c r="E33" s="41"/>
      <c r="F33" s="14"/>
      <c r="G33" s="14"/>
      <c r="H33" s="14"/>
      <c r="I33" s="14"/>
      <c r="J33" s="14"/>
    </row>
    <row r="34" spans="1:10" s="21" customFormat="1" ht="19.5" customHeight="1">
      <c r="A34" s="41"/>
      <c r="B34" s="41"/>
      <c r="C34" s="41"/>
      <c r="D34" s="41"/>
      <c r="E34" s="45"/>
      <c r="F34" s="14"/>
      <c r="G34" s="14"/>
      <c r="H34" s="14"/>
      <c r="I34" s="14"/>
      <c r="J34" s="14"/>
    </row>
    <row r="35" spans="1:10" s="21" customFormat="1" ht="19.5" customHeight="1">
      <c r="A35" s="41"/>
      <c r="B35" s="41"/>
      <c r="C35" s="41"/>
      <c r="D35" s="41"/>
      <c r="E35" s="45"/>
      <c r="F35" s="14"/>
      <c r="G35" s="14"/>
      <c r="H35" s="14"/>
      <c r="I35" s="14"/>
      <c r="J35" s="14"/>
    </row>
    <row r="36" spans="1:10" s="21" customFormat="1" ht="19.5" customHeight="1">
      <c r="A36" s="41"/>
      <c r="B36" s="41"/>
      <c r="C36" s="41"/>
      <c r="D36" s="41"/>
      <c r="E36" s="93"/>
      <c r="F36" s="14"/>
      <c r="G36" s="14"/>
      <c r="H36" s="14"/>
      <c r="I36" s="14"/>
      <c r="J36" s="14"/>
    </row>
    <row r="37" spans="1:10" s="21" customFormat="1" ht="19.5" customHeight="1">
      <c r="A37" s="41"/>
      <c r="B37" s="41"/>
      <c r="C37" s="41"/>
      <c r="D37" s="41"/>
      <c r="E37" s="93"/>
      <c r="F37" s="14"/>
      <c r="G37" s="14"/>
      <c r="H37" s="14"/>
      <c r="I37" s="14"/>
      <c r="J37" s="14"/>
    </row>
    <row r="38" spans="1:10" s="21" customFormat="1" ht="19.5" customHeight="1">
      <c r="A38" s="41"/>
      <c r="B38" s="41"/>
      <c r="C38" s="41"/>
      <c r="D38" s="41"/>
      <c r="E38" s="93"/>
      <c r="F38" s="14"/>
      <c r="G38" s="14"/>
      <c r="H38" s="14"/>
      <c r="I38" s="14"/>
      <c r="J38" s="14"/>
    </row>
    <row r="39" spans="1:10" s="21" customFormat="1" ht="19.5" customHeight="1">
      <c r="A39" s="42"/>
      <c r="B39" s="42"/>
      <c r="C39" s="42"/>
      <c r="D39" s="42"/>
      <c r="E39" s="42"/>
      <c r="F39" s="4"/>
      <c r="G39" s="14"/>
      <c r="H39" s="14"/>
      <c r="I39" s="14"/>
      <c r="J39" s="14"/>
    </row>
    <row r="40" spans="1:10" s="21" customFormat="1" ht="19.5" customHeight="1">
      <c r="A40" s="39"/>
      <c r="B40" s="39"/>
      <c r="C40" s="39"/>
      <c r="D40" s="39"/>
      <c r="E40" s="39"/>
      <c r="F40" s="4"/>
      <c r="G40" s="14"/>
      <c r="H40" s="14"/>
      <c r="I40" s="14"/>
      <c r="J40" s="14"/>
    </row>
    <row r="41" spans="1:10" s="13" customFormat="1" ht="19.5" customHeight="1">
      <c r="A41" s="6"/>
      <c r="B41" s="6"/>
      <c r="C41" s="6"/>
      <c r="D41" s="6"/>
      <c r="E41" s="6"/>
      <c r="F41" s="6"/>
      <c r="G41" s="74"/>
      <c r="H41" s="74"/>
      <c r="I41" s="74"/>
      <c r="J41" s="74"/>
    </row>
    <row r="42" spans="1:10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s="13" customFormat="1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s="13" customFormat="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s="13" customFormat="1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s="13" customFormat="1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s="13" customFormat="1" ht="19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3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16015625" style="0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8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68"/>
      <c r="AG3" s="68"/>
      <c r="AH3" s="68"/>
      <c r="AI3" s="68"/>
      <c r="AL3" s="28" t="s">
        <v>73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37" t="s">
        <v>112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72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130</v>
      </c>
      <c r="B5" s="49"/>
      <c r="C5" s="49"/>
      <c r="D5" s="135" t="s">
        <v>42</v>
      </c>
      <c r="E5" s="137"/>
      <c r="F5" s="142" t="s">
        <v>31</v>
      </c>
      <c r="G5" s="101" t="s">
        <v>16</v>
      </c>
      <c r="H5" s="101"/>
      <c r="I5" s="101"/>
      <c r="J5" s="101" t="s">
        <v>123</v>
      </c>
      <c r="K5" s="101"/>
      <c r="L5" s="101"/>
      <c r="M5" s="101" t="s">
        <v>115</v>
      </c>
      <c r="N5" s="101"/>
      <c r="O5" s="101"/>
      <c r="P5" s="142" t="s">
        <v>31</v>
      </c>
      <c r="Q5" s="101" t="s">
        <v>16</v>
      </c>
      <c r="R5" s="101"/>
      <c r="S5" s="101"/>
      <c r="T5" s="101" t="s">
        <v>123</v>
      </c>
      <c r="U5" s="101"/>
      <c r="V5" s="101"/>
      <c r="W5" s="142" t="s">
        <v>31</v>
      </c>
      <c r="X5" s="101" t="s">
        <v>16</v>
      </c>
      <c r="Y5" s="101"/>
      <c r="Z5" s="101"/>
      <c r="AA5" s="101" t="s">
        <v>123</v>
      </c>
      <c r="AB5" s="101"/>
      <c r="AC5" s="101"/>
      <c r="AD5" s="101" t="s">
        <v>115</v>
      </c>
      <c r="AE5" s="101"/>
      <c r="AF5" s="101"/>
      <c r="AG5" s="101" t="s">
        <v>92</v>
      </c>
      <c r="AH5" s="101"/>
      <c r="AI5" s="101"/>
      <c r="AJ5" s="101" t="s">
        <v>10</v>
      </c>
      <c r="AK5" s="101"/>
      <c r="AL5" s="101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99</v>
      </c>
      <c r="C6" s="85" t="s">
        <v>98</v>
      </c>
      <c r="D6" s="135"/>
      <c r="E6" s="137"/>
      <c r="F6" s="142"/>
      <c r="G6" s="85" t="s">
        <v>79</v>
      </c>
      <c r="H6" s="85" t="s">
        <v>12</v>
      </c>
      <c r="I6" s="85" t="s">
        <v>85</v>
      </c>
      <c r="J6" s="85" t="s">
        <v>79</v>
      </c>
      <c r="K6" s="85" t="s">
        <v>12</v>
      </c>
      <c r="L6" s="85" t="s">
        <v>85</v>
      </c>
      <c r="M6" s="85" t="s">
        <v>79</v>
      </c>
      <c r="N6" s="85" t="s">
        <v>12</v>
      </c>
      <c r="O6" s="85" t="s">
        <v>85</v>
      </c>
      <c r="P6" s="142"/>
      <c r="Q6" s="85" t="s">
        <v>79</v>
      </c>
      <c r="R6" s="85" t="s">
        <v>12</v>
      </c>
      <c r="S6" s="85" t="s">
        <v>85</v>
      </c>
      <c r="T6" s="85" t="s">
        <v>79</v>
      </c>
      <c r="U6" s="85" t="s">
        <v>12</v>
      </c>
      <c r="V6" s="85" t="s">
        <v>85</v>
      </c>
      <c r="W6" s="142"/>
      <c r="X6" s="85" t="s">
        <v>79</v>
      </c>
      <c r="Y6" s="85" t="s">
        <v>12</v>
      </c>
      <c r="Z6" s="85" t="s">
        <v>85</v>
      </c>
      <c r="AA6" s="85" t="s">
        <v>79</v>
      </c>
      <c r="AB6" s="85" t="s">
        <v>12</v>
      </c>
      <c r="AC6" s="85" t="s">
        <v>85</v>
      </c>
      <c r="AD6" s="85" t="s">
        <v>79</v>
      </c>
      <c r="AE6" s="85" t="s">
        <v>12</v>
      </c>
      <c r="AF6" s="85" t="s">
        <v>85</v>
      </c>
      <c r="AG6" s="85" t="s">
        <v>79</v>
      </c>
      <c r="AH6" s="85" t="s">
        <v>12</v>
      </c>
      <c r="AI6" s="85" t="s">
        <v>85</v>
      </c>
      <c r="AJ6" s="85" t="s">
        <v>79</v>
      </c>
      <c r="AK6" s="85" t="s">
        <v>12</v>
      </c>
      <c r="AL6" s="85" t="s">
        <v>85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21" t="s">
        <v>157</v>
      </c>
      <c r="E7" s="114">
        <f>F7+W7</f>
        <v>4334.69</v>
      </c>
      <c r="F7" s="85">
        <f>G7</f>
        <v>4184.5</v>
      </c>
      <c r="G7" s="85">
        <f>H7+I7</f>
        <v>4184.5</v>
      </c>
      <c r="H7" s="85">
        <f>H8+H13+H18+H21</f>
        <v>1745.37</v>
      </c>
      <c r="I7" s="85">
        <f>I8+I13+I18+I21</f>
        <v>2439.13</v>
      </c>
      <c r="J7" s="85"/>
      <c r="K7" s="85"/>
      <c r="L7" s="85"/>
      <c r="M7" s="85"/>
      <c r="N7" s="85"/>
      <c r="O7" s="85"/>
      <c r="P7" s="118"/>
      <c r="Q7" s="85"/>
      <c r="R7" s="85"/>
      <c r="S7" s="85"/>
      <c r="T7" s="85"/>
      <c r="U7" s="85"/>
      <c r="V7" s="85"/>
      <c r="W7" s="85">
        <f aca="true" t="shared" si="0" ref="W7:W12">X7</f>
        <v>150.19</v>
      </c>
      <c r="X7" s="85">
        <f aca="true" t="shared" si="1" ref="X7:Z8">X8</f>
        <v>150.19</v>
      </c>
      <c r="Y7" s="85">
        <f t="shared" si="1"/>
        <v>0</v>
      </c>
      <c r="Z7" s="85">
        <f t="shared" si="1"/>
        <v>150.19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85"/>
      <c r="B8" s="85"/>
      <c r="C8" s="85"/>
      <c r="D8" s="121" t="s">
        <v>166</v>
      </c>
      <c r="E8" s="114">
        <f aca="true" t="shared" si="2" ref="E8:E24">F8+W8</f>
        <v>3912.55</v>
      </c>
      <c r="F8" s="85">
        <f>G8</f>
        <v>3762.36</v>
      </c>
      <c r="G8" s="85">
        <f aca="true" t="shared" si="3" ref="G8:G23">H8+I8</f>
        <v>3762.36</v>
      </c>
      <c r="H8" s="85">
        <v>1323.23</v>
      </c>
      <c r="I8" s="85">
        <v>2439.13</v>
      </c>
      <c r="J8" s="85"/>
      <c r="K8" s="85"/>
      <c r="L8" s="85"/>
      <c r="M8" s="85"/>
      <c r="N8" s="85"/>
      <c r="O8" s="85"/>
      <c r="P8" s="118"/>
      <c r="Q8" s="85">
        <f>R8+S8</f>
        <v>0</v>
      </c>
      <c r="R8" s="85"/>
      <c r="S8" s="85"/>
      <c r="T8" s="85"/>
      <c r="U8" s="85"/>
      <c r="V8" s="85"/>
      <c r="W8" s="85">
        <f t="shared" si="0"/>
        <v>150.19</v>
      </c>
      <c r="X8" s="85">
        <f t="shared" si="1"/>
        <v>150.19</v>
      </c>
      <c r="Y8" s="85">
        <f t="shared" si="1"/>
        <v>0</v>
      </c>
      <c r="Z8" s="85">
        <f t="shared" si="1"/>
        <v>150.19</v>
      </c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85"/>
      <c r="B9" s="85"/>
      <c r="C9" s="85"/>
      <c r="D9" s="121" t="s">
        <v>165</v>
      </c>
      <c r="E9" s="114">
        <f t="shared" si="2"/>
        <v>3912.55</v>
      </c>
      <c r="F9" s="85">
        <f>G9</f>
        <v>3762.36</v>
      </c>
      <c r="G9" s="85">
        <f t="shared" si="3"/>
        <v>3762.36</v>
      </c>
      <c r="H9" s="85">
        <v>1323.23</v>
      </c>
      <c r="I9" s="85">
        <v>2439.13</v>
      </c>
      <c r="J9" s="85"/>
      <c r="K9" s="85"/>
      <c r="L9" s="85"/>
      <c r="M9" s="85"/>
      <c r="N9" s="85"/>
      <c r="O9" s="85"/>
      <c r="P9" s="85">
        <f>Q9</f>
        <v>0</v>
      </c>
      <c r="Q9" s="85">
        <f>R9+S9</f>
        <v>0</v>
      </c>
      <c r="R9" s="85"/>
      <c r="S9" s="85"/>
      <c r="T9" s="85"/>
      <c r="U9" s="85"/>
      <c r="V9" s="85"/>
      <c r="W9" s="85">
        <f t="shared" si="0"/>
        <v>150.19</v>
      </c>
      <c r="X9" s="85">
        <f>Y9+Z9</f>
        <v>150.19</v>
      </c>
      <c r="Y9" s="85"/>
      <c r="Z9" s="85">
        <v>150.19</v>
      </c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85">
        <v>201</v>
      </c>
      <c r="B10" s="126" t="s">
        <v>158</v>
      </c>
      <c r="C10" s="126" t="s">
        <v>145</v>
      </c>
      <c r="D10" s="121" t="s">
        <v>154</v>
      </c>
      <c r="E10" s="114">
        <f t="shared" si="2"/>
        <v>259</v>
      </c>
      <c r="F10" s="85">
        <f>G10</f>
        <v>259</v>
      </c>
      <c r="G10" s="85">
        <f>H10+I10</f>
        <v>259</v>
      </c>
      <c r="H10" s="85"/>
      <c r="I10" s="85">
        <v>259</v>
      </c>
      <c r="J10" s="85"/>
      <c r="K10" s="85"/>
      <c r="L10" s="85"/>
      <c r="M10" s="85"/>
      <c r="N10" s="85"/>
      <c r="O10" s="85"/>
      <c r="P10" s="85">
        <f>Q10</f>
        <v>0</v>
      </c>
      <c r="Q10" s="85">
        <f>R10+S10</f>
        <v>0</v>
      </c>
      <c r="R10" s="85"/>
      <c r="S10" s="85"/>
      <c r="T10" s="85"/>
      <c r="U10" s="85"/>
      <c r="V10" s="85"/>
      <c r="W10" s="85">
        <f t="shared" si="0"/>
        <v>0</v>
      </c>
      <c r="X10" s="85">
        <f>Y10+Z10</f>
        <v>0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29.25" customHeight="1">
      <c r="A11" s="85">
        <v>201</v>
      </c>
      <c r="B11" s="126" t="s">
        <v>139</v>
      </c>
      <c r="C11" s="126" t="s">
        <v>140</v>
      </c>
      <c r="D11" s="121" t="s">
        <v>141</v>
      </c>
      <c r="E11" s="114">
        <f t="shared" si="2"/>
        <v>1874.1</v>
      </c>
      <c r="F11" s="85">
        <f aca="true" t="shared" si="4" ref="F11:F17">G11</f>
        <v>1748.6</v>
      </c>
      <c r="G11" s="85">
        <f t="shared" si="3"/>
        <v>1748.6</v>
      </c>
      <c r="H11" s="85"/>
      <c r="I11" s="85">
        <v>1748.6</v>
      </c>
      <c r="J11" s="85"/>
      <c r="K11" s="85"/>
      <c r="L11" s="85"/>
      <c r="M11" s="85"/>
      <c r="N11" s="85"/>
      <c r="O11" s="85"/>
      <c r="P11" s="85">
        <f>Q11</f>
        <v>0</v>
      </c>
      <c r="Q11" s="85">
        <f>R11+S11</f>
        <v>0</v>
      </c>
      <c r="R11" s="85"/>
      <c r="S11" s="85"/>
      <c r="T11" s="85"/>
      <c r="U11" s="85"/>
      <c r="V11" s="85"/>
      <c r="W11" s="85">
        <f t="shared" si="0"/>
        <v>125.5</v>
      </c>
      <c r="X11" s="85">
        <f>Y11+Z11</f>
        <v>125.5</v>
      </c>
      <c r="Y11" s="85"/>
      <c r="Z11" s="85">
        <v>125.5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29.25" customHeight="1">
      <c r="A12" s="85">
        <v>201</v>
      </c>
      <c r="B12" s="126" t="s">
        <v>139</v>
      </c>
      <c r="C12" s="85">
        <v>50</v>
      </c>
      <c r="D12" s="121" t="s">
        <v>143</v>
      </c>
      <c r="E12" s="114">
        <f t="shared" si="2"/>
        <v>1779.45</v>
      </c>
      <c r="F12" s="85">
        <f t="shared" si="4"/>
        <v>1754.76</v>
      </c>
      <c r="G12" s="85">
        <f t="shared" si="3"/>
        <v>1754.76</v>
      </c>
      <c r="H12" s="85">
        <v>1323.23</v>
      </c>
      <c r="I12" s="85">
        <v>431.53</v>
      </c>
      <c r="J12" s="85"/>
      <c r="K12" s="85"/>
      <c r="L12" s="85"/>
      <c r="M12" s="85"/>
      <c r="N12" s="85"/>
      <c r="O12" s="85"/>
      <c r="P12" s="85">
        <f>Q12</f>
        <v>0</v>
      </c>
      <c r="Q12" s="85">
        <f>R12+S12</f>
        <v>0</v>
      </c>
      <c r="R12" s="85"/>
      <c r="S12" s="85"/>
      <c r="T12" s="85"/>
      <c r="U12" s="85"/>
      <c r="V12" s="85"/>
      <c r="W12" s="85">
        <f t="shared" si="0"/>
        <v>24.69</v>
      </c>
      <c r="X12" s="85">
        <f>Y12+Z12</f>
        <v>24.69</v>
      </c>
      <c r="Y12" s="85"/>
      <c r="Z12" s="85">
        <v>24.69</v>
      </c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29.25" customHeight="1">
      <c r="A13" s="85"/>
      <c r="B13" s="85"/>
      <c r="C13" s="85"/>
      <c r="D13" s="121" t="s">
        <v>159</v>
      </c>
      <c r="E13" s="114">
        <f t="shared" si="2"/>
        <v>104.36</v>
      </c>
      <c r="F13" s="85">
        <f t="shared" si="4"/>
        <v>104.36</v>
      </c>
      <c r="G13" s="85">
        <f>H13+I13</f>
        <v>104.36</v>
      </c>
      <c r="H13" s="85">
        <v>104.36</v>
      </c>
      <c r="I13" s="85"/>
      <c r="J13" s="85"/>
      <c r="K13" s="85"/>
      <c r="L13" s="85"/>
      <c r="M13" s="85"/>
      <c r="N13" s="85"/>
      <c r="O13" s="85"/>
      <c r="P13" s="118"/>
      <c r="Q13" s="85"/>
      <c r="R13" s="85"/>
      <c r="S13" s="85"/>
      <c r="T13" s="85"/>
      <c r="U13" s="85"/>
      <c r="V13" s="85"/>
      <c r="W13" s="118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29.25" customHeight="1">
      <c r="A14" s="85"/>
      <c r="B14" s="85"/>
      <c r="C14" s="85"/>
      <c r="D14" s="121" t="s">
        <v>160</v>
      </c>
      <c r="E14" s="114">
        <f t="shared" si="2"/>
        <v>75.73</v>
      </c>
      <c r="F14" s="85">
        <f t="shared" si="4"/>
        <v>75.73</v>
      </c>
      <c r="G14" s="85">
        <f t="shared" si="3"/>
        <v>75.73</v>
      </c>
      <c r="H14" s="85">
        <v>75.73</v>
      </c>
      <c r="I14" s="85"/>
      <c r="J14" s="85"/>
      <c r="K14" s="85"/>
      <c r="L14" s="85"/>
      <c r="M14" s="85"/>
      <c r="N14" s="85"/>
      <c r="O14" s="85"/>
      <c r="P14" s="118"/>
      <c r="Q14" s="85"/>
      <c r="R14" s="85"/>
      <c r="S14" s="85"/>
      <c r="T14" s="85"/>
      <c r="U14" s="85"/>
      <c r="V14" s="85"/>
      <c r="W14" s="118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29.25" customHeight="1">
      <c r="A15" s="85">
        <v>208</v>
      </c>
      <c r="B15" s="126" t="s">
        <v>144</v>
      </c>
      <c r="C15" s="126" t="s">
        <v>145</v>
      </c>
      <c r="D15" s="121" t="s">
        <v>146</v>
      </c>
      <c r="E15" s="114">
        <f t="shared" si="2"/>
        <v>75.73</v>
      </c>
      <c r="F15" s="85">
        <f t="shared" si="4"/>
        <v>75.73</v>
      </c>
      <c r="G15" s="85">
        <f t="shared" si="3"/>
        <v>75.73</v>
      </c>
      <c r="H15" s="85">
        <v>75.73</v>
      </c>
      <c r="I15" s="85"/>
      <c r="J15" s="85"/>
      <c r="K15" s="85"/>
      <c r="L15" s="85"/>
      <c r="M15" s="85"/>
      <c r="N15" s="85"/>
      <c r="O15" s="85"/>
      <c r="P15" s="118"/>
      <c r="Q15" s="85"/>
      <c r="R15" s="85"/>
      <c r="S15" s="85"/>
      <c r="T15" s="85"/>
      <c r="U15" s="85"/>
      <c r="V15" s="85"/>
      <c r="W15" s="118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29.25" customHeight="1">
      <c r="A16" s="85"/>
      <c r="B16" s="85"/>
      <c r="C16" s="85"/>
      <c r="D16" s="121" t="s">
        <v>147</v>
      </c>
      <c r="E16" s="114">
        <f t="shared" si="2"/>
        <v>28.63</v>
      </c>
      <c r="F16" s="85">
        <f t="shared" si="4"/>
        <v>28.63</v>
      </c>
      <c r="G16" s="85">
        <f>H16+I16</f>
        <v>28.63</v>
      </c>
      <c r="H16" s="85">
        <v>28.63</v>
      </c>
      <c r="I16" s="85"/>
      <c r="J16" s="85"/>
      <c r="K16" s="85"/>
      <c r="L16" s="85"/>
      <c r="M16" s="85"/>
      <c r="N16" s="85"/>
      <c r="O16" s="85"/>
      <c r="P16" s="118"/>
      <c r="Q16" s="85"/>
      <c r="R16" s="85"/>
      <c r="S16" s="85"/>
      <c r="T16" s="85"/>
      <c r="U16" s="85"/>
      <c r="V16" s="85"/>
      <c r="W16" s="118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29.25" customHeight="1">
      <c r="A17" s="85">
        <v>208</v>
      </c>
      <c r="B17" s="85">
        <v>99</v>
      </c>
      <c r="C17" s="126" t="s">
        <v>148</v>
      </c>
      <c r="D17" s="121" t="s">
        <v>147</v>
      </c>
      <c r="E17" s="114">
        <f t="shared" si="2"/>
        <v>28.63</v>
      </c>
      <c r="F17" s="85">
        <f t="shared" si="4"/>
        <v>28.63</v>
      </c>
      <c r="G17" s="85">
        <f t="shared" si="3"/>
        <v>28.63</v>
      </c>
      <c r="H17" s="85">
        <v>28.63</v>
      </c>
      <c r="I17" s="85"/>
      <c r="J17" s="85"/>
      <c r="K17" s="85"/>
      <c r="L17" s="85"/>
      <c r="M17" s="85"/>
      <c r="N17" s="85"/>
      <c r="O17" s="85"/>
      <c r="P17" s="118"/>
      <c r="Q17" s="85"/>
      <c r="R17" s="85"/>
      <c r="S17" s="85"/>
      <c r="T17" s="85"/>
      <c r="U17" s="85"/>
      <c r="V17" s="85"/>
      <c r="W17" s="118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29.25" customHeight="1">
      <c r="A18" s="85"/>
      <c r="B18" s="85"/>
      <c r="C18" s="85"/>
      <c r="D18" s="121" t="s">
        <v>161</v>
      </c>
      <c r="E18" s="114">
        <f t="shared" si="2"/>
        <v>136.65</v>
      </c>
      <c r="F18" s="85">
        <f aca="true" t="shared" si="5" ref="F18:F24">G18</f>
        <v>136.65</v>
      </c>
      <c r="G18" s="85">
        <f>H18+I18</f>
        <v>136.65</v>
      </c>
      <c r="H18" s="85">
        <v>136.65</v>
      </c>
      <c r="I18" s="85"/>
      <c r="J18" s="85"/>
      <c r="K18" s="85"/>
      <c r="L18" s="85"/>
      <c r="M18" s="85"/>
      <c r="N18" s="85"/>
      <c r="O18" s="85"/>
      <c r="P18" s="118"/>
      <c r="Q18" s="85"/>
      <c r="R18" s="85"/>
      <c r="S18" s="85"/>
      <c r="T18" s="85"/>
      <c r="U18" s="85"/>
      <c r="V18" s="85"/>
      <c r="W18" s="118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29.25" customHeight="1">
      <c r="A19" s="85"/>
      <c r="B19" s="85"/>
      <c r="C19" s="85"/>
      <c r="D19" s="121" t="s">
        <v>162</v>
      </c>
      <c r="E19" s="114">
        <f t="shared" si="2"/>
        <v>136.65</v>
      </c>
      <c r="F19" s="85">
        <f t="shared" si="5"/>
        <v>136.65</v>
      </c>
      <c r="G19" s="85">
        <f t="shared" si="3"/>
        <v>136.65</v>
      </c>
      <c r="H19" s="85">
        <v>136.65</v>
      </c>
      <c r="I19" s="85"/>
      <c r="J19" s="85"/>
      <c r="K19" s="85"/>
      <c r="L19" s="85"/>
      <c r="M19" s="85"/>
      <c r="N19" s="85"/>
      <c r="O19" s="85"/>
      <c r="P19" s="118"/>
      <c r="Q19" s="85"/>
      <c r="R19" s="85"/>
      <c r="S19" s="85"/>
      <c r="T19" s="85"/>
      <c r="U19" s="85"/>
      <c r="V19" s="85"/>
      <c r="W19" s="118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29.25" customHeight="1">
      <c r="A20" s="85">
        <v>210</v>
      </c>
      <c r="B20" s="126" t="s">
        <v>144</v>
      </c>
      <c r="C20" s="126" t="s">
        <v>145</v>
      </c>
      <c r="D20" s="121" t="s">
        <v>149</v>
      </c>
      <c r="E20" s="114">
        <f t="shared" si="2"/>
        <v>136.65</v>
      </c>
      <c r="F20" s="85">
        <f t="shared" si="5"/>
        <v>136.65</v>
      </c>
      <c r="G20" s="85">
        <f t="shared" si="3"/>
        <v>136.65</v>
      </c>
      <c r="H20" s="85">
        <v>136.65</v>
      </c>
      <c r="I20" s="85"/>
      <c r="J20" s="85"/>
      <c r="K20" s="85"/>
      <c r="L20" s="85"/>
      <c r="M20" s="85"/>
      <c r="N20" s="85"/>
      <c r="O20" s="85"/>
      <c r="P20" s="118"/>
      <c r="Q20" s="85"/>
      <c r="R20" s="85"/>
      <c r="S20" s="85"/>
      <c r="T20" s="85"/>
      <c r="U20" s="85"/>
      <c r="V20" s="85"/>
      <c r="W20" s="118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29.25" customHeight="1">
      <c r="A21" s="85"/>
      <c r="B21" s="85"/>
      <c r="C21" s="85"/>
      <c r="D21" s="121" t="s">
        <v>163</v>
      </c>
      <c r="E21" s="114">
        <f t="shared" si="2"/>
        <v>181.13</v>
      </c>
      <c r="F21" s="85">
        <f t="shared" si="5"/>
        <v>181.13</v>
      </c>
      <c r="G21" s="85">
        <f>H21+I21</f>
        <v>181.13</v>
      </c>
      <c r="H21" s="85">
        <v>181.13</v>
      </c>
      <c r="I21" s="85"/>
      <c r="J21" s="85"/>
      <c r="K21" s="85"/>
      <c r="L21" s="85"/>
      <c r="M21" s="85"/>
      <c r="N21" s="85"/>
      <c r="O21" s="85"/>
      <c r="P21" s="118"/>
      <c r="Q21" s="85"/>
      <c r="R21" s="85"/>
      <c r="S21" s="85"/>
      <c r="T21" s="85"/>
      <c r="U21" s="85"/>
      <c r="V21" s="85"/>
      <c r="W21" s="118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29.25" customHeight="1">
      <c r="A22" s="85"/>
      <c r="B22" s="85"/>
      <c r="C22" s="85"/>
      <c r="D22" s="121" t="s">
        <v>164</v>
      </c>
      <c r="E22" s="114">
        <f t="shared" si="2"/>
        <v>181.13</v>
      </c>
      <c r="F22" s="85">
        <f t="shared" si="5"/>
        <v>181.13</v>
      </c>
      <c r="G22" s="85">
        <f t="shared" si="3"/>
        <v>181.13</v>
      </c>
      <c r="H22" s="85">
        <v>181.13</v>
      </c>
      <c r="I22" s="85"/>
      <c r="J22" s="85"/>
      <c r="K22" s="85"/>
      <c r="L22" s="85"/>
      <c r="M22" s="85"/>
      <c r="N22" s="85"/>
      <c r="O22" s="85"/>
      <c r="P22" s="118"/>
      <c r="Q22" s="85"/>
      <c r="R22" s="85"/>
      <c r="S22" s="85"/>
      <c r="T22" s="85"/>
      <c r="U22" s="85"/>
      <c r="V22" s="85"/>
      <c r="W22" s="118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29.25" customHeight="1">
      <c r="A23" s="85">
        <v>221</v>
      </c>
      <c r="B23" s="126" t="s">
        <v>145</v>
      </c>
      <c r="C23" s="126" t="s">
        <v>148</v>
      </c>
      <c r="D23" s="121" t="s">
        <v>150</v>
      </c>
      <c r="E23" s="114">
        <f t="shared" si="2"/>
        <v>122.05</v>
      </c>
      <c r="F23" s="85">
        <f t="shared" si="5"/>
        <v>122.05</v>
      </c>
      <c r="G23" s="85">
        <f t="shared" si="3"/>
        <v>122.05</v>
      </c>
      <c r="H23" s="85">
        <v>122.05</v>
      </c>
      <c r="I23" s="85"/>
      <c r="J23" s="85"/>
      <c r="K23" s="85"/>
      <c r="L23" s="85"/>
      <c r="M23" s="85"/>
      <c r="N23" s="85"/>
      <c r="O23" s="85"/>
      <c r="P23" s="118"/>
      <c r="Q23" s="85"/>
      <c r="R23" s="85"/>
      <c r="S23" s="85"/>
      <c r="T23" s="85"/>
      <c r="U23" s="85"/>
      <c r="V23" s="85"/>
      <c r="W23" s="118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29.25" customHeight="1">
      <c r="A24" s="85">
        <v>221</v>
      </c>
      <c r="B24" s="126" t="s">
        <v>145</v>
      </c>
      <c r="C24" s="126" t="s">
        <v>139</v>
      </c>
      <c r="D24" s="121" t="s">
        <v>151</v>
      </c>
      <c r="E24" s="114">
        <f t="shared" si="2"/>
        <v>59.08</v>
      </c>
      <c r="F24" s="85">
        <f t="shared" si="5"/>
        <v>59.08</v>
      </c>
      <c r="G24" s="85">
        <f>H24+I24</f>
        <v>59.08</v>
      </c>
      <c r="H24" s="85">
        <v>59.08</v>
      </c>
      <c r="I24" s="85"/>
      <c r="J24" s="85"/>
      <c r="K24" s="85"/>
      <c r="L24" s="85"/>
      <c r="M24" s="85"/>
      <c r="N24" s="85"/>
      <c r="O24" s="85"/>
      <c r="P24" s="118"/>
      <c r="Q24" s="85"/>
      <c r="R24" s="85"/>
      <c r="S24" s="85"/>
      <c r="T24" s="85"/>
      <c r="U24" s="85"/>
      <c r="V24" s="85"/>
      <c r="W24" s="118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19.5" customHeight="1">
      <c r="A25" s="102"/>
      <c r="B25" s="103"/>
      <c r="C25" s="103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106"/>
      <c r="AL25" s="105"/>
      <c r="AM25" s="68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107"/>
      <c r="B26" s="103"/>
      <c r="C26" s="103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106"/>
      <c r="AL26" s="105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71"/>
      <c r="B27" s="69"/>
      <c r="C27" s="69"/>
      <c r="D27" s="72"/>
      <c r="E27" s="70"/>
      <c r="F27" s="70"/>
      <c r="G27" s="68"/>
      <c r="H27" s="70"/>
      <c r="I27" s="70"/>
      <c r="J27" s="70"/>
      <c r="K27" s="70"/>
      <c r="L27" s="70"/>
      <c r="M27" s="70"/>
      <c r="N27" s="68"/>
      <c r="O27" s="70"/>
      <c r="P27" s="7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68"/>
      <c r="AH27" s="68"/>
      <c r="AI27" s="68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71"/>
      <c r="B28" s="69"/>
      <c r="C28" s="69"/>
      <c r="D28" s="44"/>
      <c r="E28" s="70"/>
      <c r="F28" s="70"/>
      <c r="G28" s="68"/>
      <c r="H28" s="70"/>
      <c r="I28" s="70"/>
      <c r="J28" s="70"/>
      <c r="K28" s="70"/>
      <c r="L28" s="70"/>
      <c r="M28" s="70"/>
      <c r="N28" s="68"/>
      <c r="O28" s="70"/>
      <c r="P28" s="7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68"/>
      <c r="AH28" s="68"/>
      <c r="AI28" s="68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9.5" customHeight="1">
      <c r="A29" s="71"/>
      <c r="B29" s="69"/>
      <c r="C29" s="69"/>
      <c r="D29" s="44"/>
      <c r="E29" s="70"/>
      <c r="F29" s="70"/>
      <c r="G29" s="68"/>
      <c r="H29" s="70"/>
      <c r="I29" s="70"/>
      <c r="J29" s="70"/>
      <c r="K29" s="70"/>
      <c r="L29" s="70"/>
      <c r="M29" s="70"/>
      <c r="N29" s="68"/>
      <c r="O29" s="70"/>
      <c r="P29" s="7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68"/>
      <c r="AH29" s="68"/>
      <c r="AI29" s="68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9.5" customHeight="1">
      <c r="A30" s="71"/>
      <c r="B30" s="69"/>
      <c r="C30" s="69"/>
      <c r="D30" s="72"/>
      <c r="E30" s="70"/>
      <c r="F30" s="70"/>
      <c r="G30" s="68"/>
      <c r="H30" s="70"/>
      <c r="I30" s="70"/>
      <c r="J30" s="70"/>
      <c r="K30" s="70"/>
      <c r="L30" s="70"/>
      <c r="M30" s="70"/>
      <c r="N30" s="68"/>
      <c r="O30" s="70"/>
      <c r="P30" s="70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68"/>
      <c r="AH30" s="68"/>
      <c r="AI30" s="68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9.5" customHeight="1">
      <c r="A31" s="71"/>
      <c r="B31" s="69"/>
      <c r="C31" s="69"/>
      <c r="D31" s="72"/>
      <c r="E31" s="70"/>
      <c r="F31" s="70"/>
      <c r="G31" s="68"/>
      <c r="H31" s="70"/>
      <c r="I31" s="70"/>
      <c r="J31" s="70"/>
      <c r="K31" s="70"/>
      <c r="L31" s="70"/>
      <c r="M31" s="70"/>
      <c r="N31" s="68"/>
      <c r="O31" s="70"/>
      <c r="P31" s="70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68"/>
      <c r="AH31" s="68"/>
      <c r="AI31" s="68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19.5" customHeight="1">
      <c r="A32" s="70"/>
      <c r="B32" s="70"/>
      <c r="C32" s="70"/>
      <c r="D32" s="44"/>
      <c r="E32" s="70"/>
      <c r="F32" s="70"/>
      <c r="G32" s="68"/>
      <c r="H32" s="70"/>
      <c r="I32" s="70"/>
      <c r="J32" s="70"/>
      <c r="K32" s="70"/>
      <c r="L32" s="70"/>
      <c r="M32" s="70"/>
      <c r="N32" s="68"/>
      <c r="O32" s="70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68"/>
      <c r="AH32" s="68"/>
      <c r="AI32" s="68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19.5" customHeight="1">
      <c r="A33" s="70"/>
      <c r="B33" s="70"/>
      <c r="C33" s="70"/>
      <c r="D33" s="44"/>
      <c r="E33" s="70"/>
      <c r="F33" s="70"/>
      <c r="G33" s="68"/>
      <c r="H33" s="70"/>
      <c r="I33" s="70"/>
      <c r="J33" s="70"/>
      <c r="K33" s="70"/>
      <c r="L33" s="70"/>
      <c r="M33" s="70"/>
      <c r="N33" s="68"/>
      <c r="O33" s="70"/>
      <c r="P33" s="70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68"/>
      <c r="AH33" s="68"/>
      <c r="AI33" s="68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19.5" customHeight="1">
      <c r="A34" s="68"/>
      <c r="B34" s="68"/>
      <c r="C34" s="68"/>
      <c r="D34" s="100"/>
      <c r="E34" s="68"/>
      <c r="F34" s="70"/>
      <c r="G34" s="68"/>
      <c r="H34" s="70"/>
      <c r="I34" s="70"/>
      <c r="J34" s="70"/>
      <c r="K34" s="70"/>
      <c r="L34" s="70"/>
      <c r="M34" s="70"/>
      <c r="N34" s="68"/>
      <c r="O34" s="70"/>
      <c r="P34" s="70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68"/>
      <c r="AH34" s="68"/>
      <c r="AI34" s="68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19.5" customHeight="1">
      <c r="A35" s="88"/>
      <c r="B35" s="88"/>
      <c r="C35" s="88"/>
      <c r="D35" s="88"/>
      <c r="E35" s="68"/>
      <c r="F35" s="70"/>
      <c r="G35" s="68"/>
      <c r="H35" s="70"/>
      <c r="I35" s="70"/>
      <c r="J35" s="70"/>
      <c r="K35" s="70"/>
      <c r="L35" s="70"/>
      <c r="M35" s="70"/>
      <c r="N35" s="68"/>
      <c r="O35" s="70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6"/>
      <c r="B36" s="6"/>
      <c r="C36" s="6"/>
      <c r="D36" s="6"/>
      <c r="E36" s="6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74"/>
      <c r="G44" s="6"/>
      <c r="H44" s="74"/>
      <c r="I44" s="74"/>
      <c r="J44" s="74"/>
      <c r="K44" s="74"/>
      <c r="L44" s="74"/>
      <c r="M44" s="74"/>
      <c r="N44" s="6"/>
      <c r="O44" s="74"/>
      <c r="P44" s="7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74"/>
      <c r="G45" s="6"/>
      <c r="H45" s="74"/>
      <c r="I45" s="74"/>
      <c r="J45" s="74"/>
      <c r="K45" s="74"/>
      <c r="L45" s="74"/>
      <c r="M45" s="74"/>
      <c r="N45" s="6"/>
      <c r="O45" s="74"/>
      <c r="P45" s="7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74"/>
      <c r="G46" s="6"/>
      <c r="H46" s="74"/>
      <c r="I46" s="74"/>
      <c r="J46" s="74"/>
      <c r="K46" s="74"/>
      <c r="L46" s="74"/>
      <c r="M46" s="74"/>
      <c r="N46" s="6"/>
      <c r="O46" s="74"/>
      <c r="P46" s="7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  <row r="47" spans="1:250" ht="19.5" customHeight="1">
      <c r="A47" s="74"/>
      <c r="B47" s="74"/>
      <c r="C47" s="74"/>
      <c r="D47" s="74"/>
      <c r="E47" s="74"/>
      <c r="F47" s="74"/>
      <c r="G47" s="6"/>
      <c r="H47" s="74"/>
      <c r="I47" s="74"/>
      <c r="J47" s="74"/>
      <c r="K47" s="74"/>
      <c r="L47" s="74"/>
      <c r="M47" s="74"/>
      <c r="N47" s="6"/>
      <c r="O47" s="74"/>
      <c r="P47" s="7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4"/>
      <c r="AG47" s="6"/>
      <c r="AH47" s="6"/>
      <c r="AI47" s="6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  <row r="48" spans="1:250" ht="19.5" customHeight="1">
      <c r="A48" s="74"/>
      <c r="B48" s="74"/>
      <c r="C48" s="74"/>
      <c r="D48" s="74"/>
      <c r="E48" s="74"/>
      <c r="F48" s="74"/>
      <c r="G48" s="6"/>
      <c r="H48" s="74"/>
      <c r="I48" s="74"/>
      <c r="J48" s="74"/>
      <c r="K48" s="74"/>
      <c r="L48" s="74"/>
      <c r="M48" s="74"/>
      <c r="N48" s="6"/>
      <c r="O48" s="74"/>
      <c r="P48" s="7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4"/>
      <c r="AG48" s="6"/>
      <c r="AH48" s="6"/>
      <c r="AI48" s="6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</row>
    <row r="49" spans="1:250" ht="19.5" customHeight="1">
      <c r="A49" s="74"/>
      <c r="B49" s="74"/>
      <c r="C49" s="74"/>
      <c r="D49" s="74"/>
      <c r="E49" s="74"/>
      <c r="F49" s="74"/>
      <c r="G49" s="6"/>
      <c r="H49" s="74"/>
      <c r="I49" s="74"/>
      <c r="J49" s="74"/>
      <c r="K49" s="74"/>
      <c r="L49" s="74"/>
      <c r="M49" s="74"/>
      <c r="N49" s="6"/>
      <c r="O49" s="74"/>
      <c r="P49" s="7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4"/>
      <c r="AG49" s="6"/>
      <c r="AH49" s="6"/>
      <c r="AI49" s="6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</row>
    <row r="50" spans="1:250" ht="19.5" customHeight="1">
      <c r="A50" s="74"/>
      <c r="B50" s="74"/>
      <c r="C50" s="74"/>
      <c r="D50" s="74"/>
      <c r="E50" s="74"/>
      <c r="F50" s="74"/>
      <c r="G50" s="6"/>
      <c r="H50" s="74"/>
      <c r="I50" s="74"/>
      <c r="J50" s="74"/>
      <c r="K50" s="74"/>
      <c r="L50" s="74"/>
      <c r="M50" s="74"/>
      <c r="N50" s="6"/>
      <c r="O50" s="74"/>
      <c r="P50" s="7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4"/>
      <c r="AG50" s="6"/>
      <c r="AH50" s="6"/>
      <c r="AI50" s="6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</row>
    <row r="51" spans="1:250" ht="19.5" customHeight="1">
      <c r="A51" s="74"/>
      <c r="B51" s="74"/>
      <c r="C51" s="74"/>
      <c r="D51" s="74"/>
      <c r="E51" s="74"/>
      <c r="F51" s="74"/>
      <c r="G51" s="6"/>
      <c r="H51" s="74"/>
      <c r="I51" s="74"/>
      <c r="J51" s="74"/>
      <c r="K51" s="74"/>
      <c r="L51" s="74"/>
      <c r="M51" s="74"/>
      <c r="N51" s="6"/>
      <c r="O51" s="74"/>
      <c r="P51" s="7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4"/>
      <c r="AG51" s="6"/>
      <c r="AH51" s="6"/>
      <c r="AI51" s="6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</row>
    <row r="52" spans="1:250" ht="19.5" customHeight="1">
      <c r="A52" s="74"/>
      <c r="B52" s="74"/>
      <c r="C52" s="74"/>
      <c r="D52" s="74"/>
      <c r="E52" s="74"/>
      <c r="F52" s="74"/>
      <c r="G52" s="6"/>
      <c r="H52" s="74"/>
      <c r="I52" s="74"/>
      <c r="J52" s="74"/>
      <c r="K52" s="74"/>
      <c r="L52" s="74"/>
      <c r="M52" s="74"/>
      <c r="N52" s="6"/>
      <c r="O52" s="74"/>
      <c r="P52" s="7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4"/>
      <c r="AG52" s="6"/>
      <c r="AH52" s="6"/>
      <c r="AI52" s="6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</row>
    <row r="53" spans="1:250" ht="19.5" customHeight="1">
      <c r="A53" s="74"/>
      <c r="B53" s="74"/>
      <c r="C53" s="74"/>
      <c r="D53" s="74"/>
      <c r="E53" s="74"/>
      <c r="F53" s="74"/>
      <c r="G53" s="6"/>
      <c r="H53" s="74"/>
      <c r="I53" s="74"/>
      <c r="J53" s="74"/>
      <c r="K53" s="74"/>
      <c r="L53" s="74"/>
      <c r="M53" s="74"/>
      <c r="N53" s="6"/>
      <c r="O53" s="74"/>
      <c r="P53" s="7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4"/>
      <c r="AG53" s="6"/>
      <c r="AH53" s="6"/>
      <c r="AI53" s="6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3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152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7" t="s">
        <v>33</v>
      </c>
      <c r="B4" s="77"/>
      <c r="C4" s="77"/>
      <c r="D4" s="77"/>
      <c r="E4" s="140" t="s">
        <v>31</v>
      </c>
      <c r="F4" s="140" t="s">
        <v>118</v>
      </c>
      <c r="G4" s="141" t="s">
        <v>40</v>
      </c>
      <c r="H4" s="141" t="s">
        <v>57</v>
      </c>
      <c r="I4" s="140" t="s">
        <v>64</v>
      </c>
      <c r="J4" s="141" t="s">
        <v>93</v>
      </c>
      <c r="K4" s="141" t="s">
        <v>77</v>
      </c>
      <c r="L4" s="140" t="s">
        <v>66</v>
      </c>
      <c r="M4" s="140" t="s">
        <v>125</v>
      </c>
      <c r="N4" s="32"/>
    </row>
    <row r="5" spans="1:14" ht="19.5" customHeight="1">
      <c r="A5" s="77" t="s">
        <v>130</v>
      </c>
      <c r="B5" s="77"/>
      <c r="C5" s="77"/>
      <c r="D5" s="140" t="s">
        <v>42</v>
      </c>
      <c r="E5" s="140"/>
      <c r="F5" s="140"/>
      <c r="G5" s="141"/>
      <c r="H5" s="141"/>
      <c r="I5" s="140"/>
      <c r="J5" s="141"/>
      <c r="K5" s="141"/>
      <c r="L5" s="140"/>
      <c r="M5" s="140"/>
      <c r="N5" s="32"/>
    </row>
    <row r="6" spans="1:14" ht="18" customHeight="1">
      <c r="A6" s="94" t="s">
        <v>59</v>
      </c>
      <c r="B6" s="94" t="s">
        <v>99</v>
      </c>
      <c r="C6" s="94" t="s">
        <v>98</v>
      </c>
      <c r="D6" s="140"/>
      <c r="E6" s="140"/>
      <c r="F6" s="140"/>
      <c r="G6" s="141"/>
      <c r="H6" s="141"/>
      <c r="I6" s="140"/>
      <c r="J6" s="141"/>
      <c r="K6" s="141"/>
      <c r="L6" s="140"/>
      <c r="M6" s="140"/>
      <c r="N6" s="32"/>
    </row>
    <row r="7" spans="1:14" ht="18" customHeight="1">
      <c r="A7" s="94"/>
      <c r="B7" s="94"/>
      <c r="C7" s="94"/>
      <c r="D7" s="125" t="s">
        <v>157</v>
      </c>
      <c r="E7" s="116">
        <f>SUM(F7:M7)</f>
        <v>1223.3899999999999</v>
      </c>
      <c r="F7" s="116">
        <f aca="true" t="shared" si="0" ref="F7:M7">F8+F11</f>
        <v>331.23</v>
      </c>
      <c r="G7" s="116">
        <f t="shared" si="0"/>
        <v>9.51</v>
      </c>
      <c r="H7" s="116">
        <f t="shared" si="0"/>
        <v>0</v>
      </c>
      <c r="I7" s="116">
        <f t="shared" si="0"/>
        <v>159.77</v>
      </c>
      <c r="J7" s="116">
        <f t="shared" si="0"/>
        <v>0</v>
      </c>
      <c r="K7" s="116">
        <f t="shared" si="0"/>
        <v>0</v>
      </c>
      <c r="L7" s="116">
        <f t="shared" si="0"/>
        <v>520.89</v>
      </c>
      <c r="M7" s="116">
        <f t="shared" si="0"/>
        <v>201.99</v>
      </c>
      <c r="N7" s="32"/>
    </row>
    <row r="8" spans="1:14" ht="18" customHeight="1">
      <c r="A8" s="94"/>
      <c r="B8" s="94"/>
      <c r="C8" s="94"/>
      <c r="D8" s="125" t="s">
        <v>166</v>
      </c>
      <c r="E8" s="116">
        <f aca="true" t="shared" si="1" ref="E8:E13">SUM(F8:M8)</f>
        <v>1086.74</v>
      </c>
      <c r="F8" s="116">
        <v>331.23</v>
      </c>
      <c r="G8" s="117">
        <v>9.51</v>
      </c>
      <c r="H8" s="117"/>
      <c r="I8" s="116">
        <v>23.12</v>
      </c>
      <c r="J8" s="117"/>
      <c r="K8" s="117"/>
      <c r="L8" s="116">
        <v>520.89</v>
      </c>
      <c r="M8" s="116">
        <v>201.99</v>
      </c>
      <c r="N8" s="32"/>
    </row>
    <row r="9" spans="1:14" ht="18" customHeight="1">
      <c r="A9" s="94"/>
      <c r="B9" s="94"/>
      <c r="C9" s="94"/>
      <c r="D9" s="125" t="s">
        <v>170</v>
      </c>
      <c r="E9" s="116">
        <f t="shared" si="1"/>
        <v>1086.74</v>
      </c>
      <c r="F9" s="116">
        <v>331.23</v>
      </c>
      <c r="G9" s="117">
        <v>9.51</v>
      </c>
      <c r="H9" s="117"/>
      <c r="I9" s="116">
        <v>23.12</v>
      </c>
      <c r="J9" s="117"/>
      <c r="K9" s="117"/>
      <c r="L9" s="116">
        <v>520.89</v>
      </c>
      <c r="M9" s="116">
        <v>201.99</v>
      </c>
      <c r="N9" s="32"/>
    </row>
    <row r="10" spans="1:14" ht="18" customHeight="1">
      <c r="A10" s="94">
        <v>201</v>
      </c>
      <c r="B10" s="127" t="s">
        <v>139</v>
      </c>
      <c r="C10" s="94">
        <v>50</v>
      </c>
      <c r="D10" s="125" t="s">
        <v>143</v>
      </c>
      <c r="E10" s="116">
        <f t="shared" si="1"/>
        <v>1086.74</v>
      </c>
      <c r="F10" s="116">
        <v>331.23</v>
      </c>
      <c r="G10" s="117">
        <v>9.51</v>
      </c>
      <c r="H10" s="117"/>
      <c r="I10" s="116">
        <v>23.12</v>
      </c>
      <c r="J10" s="117"/>
      <c r="K10" s="117"/>
      <c r="L10" s="116">
        <v>520.89</v>
      </c>
      <c r="M10" s="116">
        <v>201.99</v>
      </c>
      <c r="N10" s="32"/>
    </row>
    <row r="11" spans="1:14" ht="18" customHeight="1">
      <c r="A11" s="94"/>
      <c r="B11" s="94"/>
      <c r="C11" s="94"/>
      <c r="D11" s="125" t="s">
        <v>167</v>
      </c>
      <c r="E11" s="116">
        <f t="shared" si="1"/>
        <v>136.65</v>
      </c>
      <c r="F11" s="116"/>
      <c r="G11" s="117"/>
      <c r="H11" s="117"/>
      <c r="I11" s="116">
        <v>136.65</v>
      </c>
      <c r="J11" s="117"/>
      <c r="K11" s="117"/>
      <c r="L11" s="116"/>
      <c r="M11" s="116"/>
      <c r="N11" s="32"/>
    </row>
    <row r="12" spans="1:14" ht="19.5" customHeight="1">
      <c r="A12" s="97"/>
      <c r="B12" s="97"/>
      <c r="C12" s="97"/>
      <c r="D12" s="128" t="s">
        <v>168</v>
      </c>
      <c r="E12" s="116">
        <f t="shared" si="1"/>
        <v>136.65</v>
      </c>
      <c r="F12" s="97"/>
      <c r="G12" s="97"/>
      <c r="H12" s="97"/>
      <c r="I12" s="116">
        <v>136.65</v>
      </c>
      <c r="J12" s="97"/>
      <c r="K12" s="97"/>
      <c r="L12" s="97"/>
      <c r="M12" s="97"/>
      <c r="N12" s="47"/>
    </row>
    <row r="13" spans="1:14" ht="19.5" customHeight="1">
      <c r="A13" s="97">
        <v>201</v>
      </c>
      <c r="B13" s="130" t="s">
        <v>144</v>
      </c>
      <c r="C13" s="130" t="s">
        <v>145</v>
      </c>
      <c r="D13" s="128" t="s">
        <v>169</v>
      </c>
      <c r="E13" s="116">
        <f t="shared" si="1"/>
        <v>136.65</v>
      </c>
      <c r="F13" s="97"/>
      <c r="G13" s="97"/>
      <c r="H13" s="97"/>
      <c r="I13" s="116">
        <v>136.65</v>
      </c>
      <c r="J13" s="97"/>
      <c r="K13" s="97"/>
      <c r="L13" s="97"/>
      <c r="M13" s="97"/>
      <c r="N13" s="18"/>
    </row>
    <row r="14" spans="1:14" ht="19.5" customHeight="1">
      <c r="A14" s="14"/>
      <c r="B14" s="14"/>
      <c r="C14" s="14"/>
      <c r="D14" s="14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1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50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50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2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1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4"/>
      <c r="B25" s="4"/>
      <c r="C25" s="4"/>
      <c r="D25" s="4"/>
      <c r="E25" s="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39"/>
      <c r="B26" s="39"/>
      <c r="C26" s="39"/>
      <c r="D26" s="39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8"/>
      <c r="B27" s="38"/>
      <c r="C27" s="38"/>
      <c r="D27" s="38"/>
      <c r="E27" s="38"/>
      <c r="F27" s="15"/>
      <c r="G27" s="15"/>
      <c r="H27" s="38"/>
      <c r="I27" s="15"/>
      <c r="J27" s="15"/>
      <c r="K27" s="15"/>
      <c r="L27" s="38"/>
      <c r="M27" s="15"/>
      <c r="N27" s="16"/>
    </row>
    <row r="28" spans="1:14" ht="19.5" customHeight="1">
      <c r="A28" s="15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7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6"/>
      <c r="B34" s="16"/>
      <c r="C34" s="16"/>
      <c r="D34" s="16"/>
      <c r="E34" s="16"/>
      <c r="F34" s="16"/>
      <c r="G34" s="16"/>
      <c r="H34" s="3"/>
      <c r="I34" s="16"/>
      <c r="J34" s="16"/>
      <c r="K34" s="16"/>
      <c r="L34" s="3"/>
      <c r="M34" s="16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E7" sqref="E7:Y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8" t="s">
        <v>111</v>
      </c>
      <c r="Z1" s="1"/>
    </row>
    <row r="2" spans="1:26" ht="25.5" customHeight="1">
      <c r="A2" s="80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8" t="s">
        <v>33</v>
      </c>
      <c r="B4" s="78"/>
      <c r="C4" s="78"/>
      <c r="D4" s="78"/>
      <c r="E4" s="135" t="s">
        <v>31</v>
      </c>
      <c r="F4" s="135" t="s">
        <v>114</v>
      </c>
      <c r="G4" s="135" t="s">
        <v>45</v>
      </c>
      <c r="H4" s="135" t="s">
        <v>39</v>
      </c>
      <c r="I4" s="135" t="s">
        <v>75</v>
      </c>
      <c r="J4" s="135" t="s">
        <v>126</v>
      </c>
      <c r="K4" s="135" t="s">
        <v>100</v>
      </c>
      <c r="L4" s="135" t="s">
        <v>54</v>
      </c>
      <c r="M4" s="135" t="s">
        <v>17</v>
      </c>
      <c r="N4" s="135" t="s">
        <v>49</v>
      </c>
      <c r="O4" s="135" t="s">
        <v>53</v>
      </c>
      <c r="P4" s="135" t="s">
        <v>38</v>
      </c>
      <c r="Q4" s="135" t="s">
        <v>102</v>
      </c>
      <c r="R4" s="135" t="s">
        <v>83</v>
      </c>
      <c r="S4" s="135" t="s">
        <v>122</v>
      </c>
      <c r="T4" s="135" t="s">
        <v>84</v>
      </c>
      <c r="U4" s="135" t="s">
        <v>97</v>
      </c>
      <c r="V4" s="135" t="s">
        <v>37</v>
      </c>
      <c r="W4" s="135" t="s">
        <v>91</v>
      </c>
      <c r="X4" s="135" t="s">
        <v>131</v>
      </c>
      <c r="Y4" s="135" t="s">
        <v>109</v>
      </c>
      <c r="Z4" s="1"/>
    </row>
    <row r="5" spans="1:26" ht="19.5" customHeight="1">
      <c r="A5" s="78" t="s">
        <v>130</v>
      </c>
      <c r="B5" s="73"/>
      <c r="C5" s="73"/>
      <c r="D5" s="135" t="s">
        <v>42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"/>
    </row>
    <row r="6" spans="1:26" ht="20.25" customHeight="1">
      <c r="A6" s="102" t="s">
        <v>59</v>
      </c>
      <c r="B6" s="89" t="s">
        <v>99</v>
      </c>
      <c r="C6" s="89" t="s">
        <v>98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"/>
    </row>
    <row r="7" spans="1:26" ht="20.25" customHeight="1">
      <c r="A7" s="102"/>
      <c r="B7" s="89"/>
      <c r="C7" s="89"/>
      <c r="D7" s="121" t="s">
        <v>157</v>
      </c>
      <c r="E7" s="85">
        <f>E8</f>
        <v>236.29</v>
      </c>
      <c r="F7" s="85">
        <f aca="true" t="shared" si="0" ref="F7:Y7">F8</f>
        <v>73.11</v>
      </c>
      <c r="G7" s="85">
        <f t="shared" si="0"/>
        <v>15</v>
      </c>
      <c r="H7" s="85">
        <f t="shared" si="0"/>
        <v>0</v>
      </c>
      <c r="I7" s="85">
        <f t="shared" si="0"/>
        <v>2.7</v>
      </c>
      <c r="J7" s="85">
        <f t="shared" si="0"/>
        <v>3.1</v>
      </c>
      <c r="K7" s="85">
        <f t="shared" si="0"/>
        <v>37</v>
      </c>
      <c r="L7" s="85">
        <f t="shared" si="0"/>
        <v>7</v>
      </c>
      <c r="M7" s="85">
        <f t="shared" si="0"/>
        <v>0</v>
      </c>
      <c r="N7" s="85">
        <f t="shared" si="0"/>
        <v>8</v>
      </c>
      <c r="O7" s="85">
        <f t="shared" si="0"/>
        <v>6</v>
      </c>
      <c r="P7" s="85">
        <f t="shared" si="0"/>
        <v>2.5</v>
      </c>
      <c r="Q7" s="85">
        <f t="shared" si="0"/>
        <v>3</v>
      </c>
      <c r="R7" s="85">
        <f t="shared" si="0"/>
        <v>1.9</v>
      </c>
      <c r="S7" s="85">
        <f t="shared" si="0"/>
        <v>20</v>
      </c>
      <c r="T7" s="85">
        <f t="shared" si="0"/>
        <v>0</v>
      </c>
      <c r="U7" s="85">
        <f t="shared" si="0"/>
        <v>20.91</v>
      </c>
      <c r="V7" s="85">
        <f t="shared" si="0"/>
        <v>9.94</v>
      </c>
      <c r="W7" s="85">
        <f t="shared" si="0"/>
        <v>0</v>
      </c>
      <c r="X7" s="85">
        <f t="shared" si="0"/>
        <v>0</v>
      </c>
      <c r="Y7" s="85">
        <f t="shared" si="0"/>
        <v>26.13</v>
      </c>
      <c r="Z7" s="1"/>
    </row>
    <row r="8" spans="1:26" ht="20.25" customHeight="1">
      <c r="A8" s="102"/>
      <c r="B8" s="89"/>
      <c r="C8" s="89"/>
      <c r="D8" s="121" t="s">
        <v>166</v>
      </c>
      <c r="E8" s="85">
        <f>E9</f>
        <v>236.29</v>
      </c>
      <c r="F8" s="85">
        <f aca="true" t="shared" si="1" ref="F8:Y8">F9</f>
        <v>73.11</v>
      </c>
      <c r="G8" s="85">
        <f t="shared" si="1"/>
        <v>15</v>
      </c>
      <c r="H8" s="85">
        <f t="shared" si="1"/>
        <v>0</v>
      </c>
      <c r="I8" s="85">
        <f t="shared" si="1"/>
        <v>2.7</v>
      </c>
      <c r="J8" s="85">
        <f t="shared" si="1"/>
        <v>3.1</v>
      </c>
      <c r="K8" s="85">
        <f t="shared" si="1"/>
        <v>37</v>
      </c>
      <c r="L8" s="85">
        <f t="shared" si="1"/>
        <v>7</v>
      </c>
      <c r="M8" s="85">
        <f t="shared" si="1"/>
        <v>0</v>
      </c>
      <c r="N8" s="85">
        <f t="shared" si="1"/>
        <v>8</v>
      </c>
      <c r="O8" s="85">
        <f t="shared" si="1"/>
        <v>6</v>
      </c>
      <c r="P8" s="85">
        <f t="shared" si="1"/>
        <v>2.5</v>
      </c>
      <c r="Q8" s="85">
        <f t="shared" si="1"/>
        <v>3</v>
      </c>
      <c r="R8" s="85">
        <f t="shared" si="1"/>
        <v>1.9</v>
      </c>
      <c r="S8" s="85">
        <f t="shared" si="1"/>
        <v>20</v>
      </c>
      <c r="T8" s="85">
        <f t="shared" si="1"/>
        <v>0</v>
      </c>
      <c r="U8" s="85">
        <f t="shared" si="1"/>
        <v>20.91</v>
      </c>
      <c r="V8" s="85">
        <f t="shared" si="1"/>
        <v>9.94</v>
      </c>
      <c r="W8" s="85">
        <f t="shared" si="1"/>
        <v>0</v>
      </c>
      <c r="X8" s="85">
        <f t="shared" si="1"/>
        <v>0</v>
      </c>
      <c r="Y8" s="85">
        <f t="shared" si="1"/>
        <v>26.13</v>
      </c>
      <c r="Z8" s="1"/>
    </row>
    <row r="9" spans="1:26" ht="19.5" customHeight="1">
      <c r="A9" s="90"/>
      <c r="B9" s="90"/>
      <c r="C9" s="90"/>
      <c r="D9" s="104" t="s">
        <v>171</v>
      </c>
      <c r="E9" s="112">
        <f>E10</f>
        <v>236.29</v>
      </c>
      <c r="F9" s="112">
        <f aca="true" t="shared" si="2" ref="F9:Y9">F10</f>
        <v>73.11</v>
      </c>
      <c r="G9" s="112">
        <f t="shared" si="2"/>
        <v>15</v>
      </c>
      <c r="H9" s="112">
        <f t="shared" si="2"/>
        <v>0</v>
      </c>
      <c r="I9" s="112">
        <f t="shared" si="2"/>
        <v>2.7</v>
      </c>
      <c r="J9" s="112">
        <f t="shared" si="2"/>
        <v>3.1</v>
      </c>
      <c r="K9" s="112">
        <f t="shared" si="2"/>
        <v>37</v>
      </c>
      <c r="L9" s="112">
        <f t="shared" si="2"/>
        <v>7</v>
      </c>
      <c r="M9" s="112">
        <f t="shared" si="2"/>
        <v>0</v>
      </c>
      <c r="N9" s="112">
        <f t="shared" si="2"/>
        <v>8</v>
      </c>
      <c r="O9" s="112">
        <f t="shared" si="2"/>
        <v>6</v>
      </c>
      <c r="P9" s="112">
        <f t="shared" si="2"/>
        <v>2.5</v>
      </c>
      <c r="Q9" s="112">
        <f t="shared" si="2"/>
        <v>3</v>
      </c>
      <c r="R9" s="112">
        <f t="shared" si="2"/>
        <v>1.9</v>
      </c>
      <c r="S9" s="112">
        <f t="shared" si="2"/>
        <v>20</v>
      </c>
      <c r="T9" s="112">
        <f t="shared" si="2"/>
        <v>0</v>
      </c>
      <c r="U9" s="112">
        <f t="shared" si="2"/>
        <v>20.91</v>
      </c>
      <c r="V9" s="112">
        <f t="shared" si="2"/>
        <v>9.94</v>
      </c>
      <c r="W9" s="112">
        <f t="shared" si="2"/>
        <v>0</v>
      </c>
      <c r="X9" s="112">
        <f t="shared" si="2"/>
        <v>0</v>
      </c>
      <c r="Y9" s="112">
        <f t="shared" si="2"/>
        <v>26.13</v>
      </c>
      <c r="Z9" s="1"/>
    </row>
    <row r="10" spans="1:26" ht="19.5" customHeight="1">
      <c r="A10" s="90">
        <v>201</v>
      </c>
      <c r="B10" s="120" t="s">
        <v>139</v>
      </c>
      <c r="C10" s="120" t="s">
        <v>142</v>
      </c>
      <c r="D10" s="131" t="s">
        <v>143</v>
      </c>
      <c r="E10" s="112">
        <f>SUM(F10:Y10)</f>
        <v>236.29</v>
      </c>
      <c r="F10" s="112">
        <v>73.11</v>
      </c>
      <c r="G10" s="112">
        <v>15</v>
      </c>
      <c r="H10" s="112"/>
      <c r="I10" s="112">
        <v>2.7</v>
      </c>
      <c r="J10" s="112">
        <v>3.1</v>
      </c>
      <c r="K10" s="112">
        <v>37</v>
      </c>
      <c r="L10" s="112">
        <v>7</v>
      </c>
      <c r="M10" s="112"/>
      <c r="N10" s="112">
        <v>8</v>
      </c>
      <c r="O10" s="112">
        <v>6</v>
      </c>
      <c r="P10" s="112">
        <v>2.5</v>
      </c>
      <c r="Q10" s="112">
        <v>3</v>
      </c>
      <c r="R10" s="112">
        <v>1.9</v>
      </c>
      <c r="S10" s="112">
        <v>20</v>
      </c>
      <c r="T10" s="112"/>
      <c r="U10" s="112">
        <v>20.91</v>
      </c>
      <c r="V10" s="112">
        <v>9.94</v>
      </c>
      <c r="W10" s="112"/>
      <c r="X10" s="112"/>
      <c r="Y10" s="112">
        <v>26.13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8"/>
      <c r="F18" s="108"/>
      <c r="G18" s="108"/>
      <c r="H18" s="108"/>
      <c r="I18" s="108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view="pageBreakPreview" zoomScaleSheetLayoutView="100" zoomScalePageLayoutView="0" workbookViewId="0" topLeftCell="A1">
      <selection activeCell="K12" sqref="K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9" t="s">
        <v>33</v>
      </c>
      <c r="B4" s="49"/>
      <c r="C4" s="49"/>
      <c r="D4" s="49"/>
      <c r="E4" s="135" t="s">
        <v>31</v>
      </c>
      <c r="F4" s="137" t="s">
        <v>8</v>
      </c>
      <c r="G4" s="137" t="s">
        <v>129</v>
      </c>
      <c r="H4" s="135" t="s">
        <v>101</v>
      </c>
      <c r="I4" s="135" t="s">
        <v>90</v>
      </c>
      <c r="J4" s="135" t="s">
        <v>2</v>
      </c>
      <c r="K4" s="135" t="s">
        <v>27</v>
      </c>
      <c r="L4" s="135" t="s">
        <v>119</v>
      </c>
      <c r="M4" s="135" t="s">
        <v>9</v>
      </c>
      <c r="N4" s="135" t="s">
        <v>96</v>
      </c>
      <c r="O4" s="135" t="s">
        <v>47</v>
      </c>
      <c r="P4" s="135" t="s">
        <v>11</v>
      </c>
      <c r="Q4" s="135" t="s">
        <v>51</v>
      </c>
      <c r="R4" s="135" t="s">
        <v>68</v>
      </c>
      <c r="S4" s="143" t="s">
        <v>80</v>
      </c>
      <c r="T4" s="1"/>
    </row>
    <row r="5" spans="1:20" ht="19.5" customHeight="1">
      <c r="A5" s="78" t="s">
        <v>130</v>
      </c>
      <c r="B5" s="73"/>
      <c r="C5" s="73"/>
      <c r="D5" s="135" t="s">
        <v>42</v>
      </c>
      <c r="E5" s="135"/>
      <c r="F5" s="137"/>
      <c r="G5" s="137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43"/>
      <c r="T5" s="1"/>
    </row>
    <row r="6" spans="1:20" ht="33.75" customHeight="1">
      <c r="A6" s="89" t="s">
        <v>59</v>
      </c>
      <c r="B6" s="89" t="s">
        <v>99</v>
      </c>
      <c r="C6" s="89" t="s">
        <v>98</v>
      </c>
      <c r="D6" s="135"/>
      <c r="E6" s="135"/>
      <c r="F6" s="137"/>
      <c r="G6" s="137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43"/>
      <c r="T6" s="1"/>
    </row>
    <row r="7" spans="1:20" ht="33.75" customHeight="1">
      <c r="A7" s="89"/>
      <c r="B7" s="89"/>
      <c r="C7" s="89"/>
      <c r="D7" s="121" t="s">
        <v>157</v>
      </c>
      <c r="E7" s="85">
        <f>SUM(F7:S7)</f>
        <v>285.69</v>
      </c>
      <c r="F7" s="114">
        <f>F8+F11+F16</f>
        <v>75.73</v>
      </c>
      <c r="G7" s="114">
        <f aca="true" t="shared" si="0" ref="G7:S7">G8+G11+G16</f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0.2</v>
      </c>
      <c r="O7" s="114">
        <f t="shared" si="0"/>
        <v>0</v>
      </c>
      <c r="P7" s="114">
        <f t="shared" si="0"/>
        <v>122.05</v>
      </c>
      <c r="Q7" s="114">
        <f t="shared" si="0"/>
        <v>0</v>
      </c>
      <c r="R7" s="114">
        <f t="shared" si="0"/>
        <v>59.08</v>
      </c>
      <c r="S7" s="114">
        <f t="shared" si="0"/>
        <v>28.63</v>
      </c>
      <c r="T7" s="1"/>
    </row>
    <row r="8" spans="1:20" ht="33.75" customHeight="1">
      <c r="A8" s="89"/>
      <c r="B8" s="89"/>
      <c r="C8" s="89"/>
      <c r="D8" s="121" t="s">
        <v>166</v>
      </c>
      <c r="E8" s="85">
        <f aca="true" t="shared" si="1" ref="E8:E19">SUM(F8:S8)</f>
        <v>0.2</v>
      </c>
      <c r="F8" s="114"/>
      <c r="G8" s="114"/>
      <c r="H8" s="85"/>
      <c r="I8" s="85"/>
      <c r="J8" s="85"/>
      <c r="K8" s="85"/>
      <c r="L8" s="85"/>
      <c r="M8" s="85"/>
      <c r="N8" s="85">
        <v>0.2</v>
      </c>
      <c r="O8" s="85"/>
      <c r="P8" s="85"/>
      <c r="Q8" s="85"/>
      <c r="R8" s="85"/>
      <c r="S8" s="119"/>
      <c r="T8" s="1"/>
    </row>
    <row r="9" spans="1:20" ht="33.75" customHeight="1">
      <c r="A9" s="89"/>
      <c r="B9" s="89"/>
      <c r="C9" s="89"/>
      <c r="D9" s="121" t="s">
        <v>165</v>
      </c>
      <c r="E9" s="85">
        <f t="shared" si="1"/>
        <v>0.2</v>
      </c>
      <c r="F9" s="114"/>
      <c r="G9" s="114"/>
      <c r="H9" s="85"/>
      <c r="I9" s="85"/>
      <c r="J9" s="85"/>
      <c r="K9" s="85"/>
      <c r="L9" s="85"/>
      <c r="M9" s="85"/>
      <c r="N9" s="85">
        <v>0.2</v>
      </c>
      <c r="O9" s="85"/>
      <c r="P9" s="85"/>
      <c r="Q9" s="85"/>
      <c r="R9" s="85"/>
      <c r="S9" s="119"/>
      <c r="T9" s="1"/>
    </row>
    <row r="10" spans="1:20" ht="33.75" customHeight="1">
      <c r="A10" s="89">
        <v>201</v>
      </c>
      <c r="B10" s="132" t="s">
        <v>139</v>
      </c>
      <c r="C10" s="89">
        <v>50</v>
      </c>
      <c r="D10" s="121" t="s">
        <v>143</v>
      </c>
      <c r="E10" s="85">
        <f t="shared" si="1"/>
        <v>0.2</v>
      </c>
      <c r="F10" s="114"/>
      <c r="G10" s="114"/>
      <c r="H10" s="85"/>
      <c r="I10" s="85"/>
      <c r="J10" s="85"/>
      <c r="K10" s="85"/>
      <c r="L10" s="85"/>
      <c r="M10" s="85"/>
      <c r="N10" s="85">
        <v>0.2</v>
      </c>
      <c r="O10" s="85"/>
      <c r="P10" s="85"/>
      <c r="Q10" s="85"/>
      <c r="R10" s="85"/>
      <c r="S10" s="119"/>
      <c r="T10" s="1"/>
    </row>
    <row r="11" spans="1:20" ht="33.75" customHeight="1">
      <c r="A11" s="89"/>
      <c r="B11" s="89"/>
      <c r="C11" s="89"/>
      <c r="D11" s="121" t="s">
        <v>159</v>
      </c>
      <c r="E11" s="85">
        <f t="shared" si="1"/>
        <v>104.36</v>
      </c>
      <c r="F11" s="114">
        <v>75.73</v>
      </c>
      <c r="G11" s="11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19">
        <v>28.63</v>
      </c>
      <c r="T11" s="1"/>
    </row>
    <row r="12" spans="1:20" ht="33.75" customHeight="1">
      <c r="A12" s="89"/>
      <c r="B12" s="89"/>
      <c r="C12" s="89"/>
      <c r="D12" s="121" t="s">
        <v>160</v>
      </c>
      <c r="E12" s="85">
        <f t="shared" si="1"/>
        <v>75.73</v>
      </c>
      <c r="F12" s="114">
        <v>75.73</v>
      </c>
      <c r="G12" s="11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19"/>
      <c r="T12" s="1"/>
    </row>
    <row r="13" spans="1:20" ht="33.75" customHeight="1">
      <c r="A13" s="89">
        <v>208</v>
      </c>
      <c r="B13" s="132" t="s">
        <v>144</v>
      </c>
      <c r="C13" s="132" t="s">
        <v>145</v>
      </c>
      <c r="D13" s="121" t="s">
        <v>146</v>
      </c>
      <c r="E13" s="85">
        <f t="shared" si="1"/>
        <v>75.73</v>
      </c>
      <c r="F13" s="114">
        <v>75.73</v>
      </c>
      <c r="G13" s="11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19"/>
      <c r="T13" s="1"/>
    </row>
    <row r="14" spans="1:20" ht="33.75" customHeight="1">
      <c r="A14" s="89"/>
      <c r="B14" s="89"/>
      <c r="C14" s="89"/>
      <c r="D14" s="121" t="s">
        <v>147</v>
      </c>
      <c r="E14" s="85">
        <f t="shared" si="1"/>
        <v>28.63</v>
      </c>
      <c r="F14" s="114"/>
      <c r="G14" s="11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5">
        <v>28.63</v>
      </c>
      <c r="T14" s="1"/>
    </row>
    <row r="15" spans="1:20" ht="33.75" customHeight="1">
      <c r="A15" s="89">
        <v>208</v>
      </c>
      <c r="B15" s="89">
        <v>99</v>
      </c>
      <c r="C15" s="132" t="s">
        <v>148</v>
      </c>
      <c r="D15" s="121" t="s">
        <v>147</v>
      </c>
      <c r="E15" s="85">
        <f t="shared" si="1"/>
        <v>28.63</v>
      </c>
      <c r="F15" s="114"/>
      <c r="G15" s="11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5">
        <v>28.63</v>
      </c>
      <c r="T15" s="1"/>
    </row>
    <row r="16" spans="1:20" ht="33.75" customHeight="1">
      <c r="A16" s="89"/>
      <c r="B16" s="89"/>
      <c r="C16" s="89"/>
      <c r="D16" s="121" t="s">
        <v>163</v>
      </c>
      <c r="E16" s="85">
        <f t="shared" si="1"/>
        <v>181.13</v>
      </c>
      <c r="F16" s="114"/>
      <c r="G16" s="114"/>
      <c r="H16" s="85"/>
      <c r="I16" s="85"/>
      <c r="J16" s="85"/>
      <c r="K16" s="85"/>
      <c r="L16" s="85"/>
      <c r="M16" s="85"/>
      <c r="N16" s="85"/>
      <c r="O16" s="85"/>
      <c r="P16" s="95">
        <v>122.05</v>
      </c>
      <c r="Q16" s="85"/>
      <c r="R16" s="95">
        <v>59.08</v>
      </c>
      <c r="S16" s="119"/>
      <c r="T16" s="1"/>
    </row>
    <row r="17" spans="1:20" ht="19.5" customHeight="1">
      <c r="A17" s="97"/>
      <c r="B17" s="97"/>
      <c r="C17" s="97"/>
      <c r="D17" s="133" t="s">
        <v>164</v>
      </c>
      <c r="E17" s="85">
        <f t="shared" si="1"/>
        <v>181.13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122.05</v>
      </c>
      <c r="Q17" s="95"/>
      <c r="R17" s="95">
        <v>59.08</v>
      </c>
      <c r="S17" s="146"/>
      <c r="T17" s="1"/>
    </row>
    <row r="18" spans="1:20" ht="19.5" customHeight="1">
      <c r="A18" s="97">
        <v>221</v>
      </c>
      <c r="B18" s="130" t="s">
        <v>145</v>
      </c>
      <c r="C18" s="130" t="s">
        <v>148</v>
      </c>
      <c r="D18" s="133" t="s">
        <v>150</v>
      </c>
      <c r="E18" s="85">
        <f t="shared" si="1"/>
        <v>122.05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122.05</v>
      </c>
      <c r="Q18" s="95"/>
      <c r="R18" s="95"/>
      <c r="S18" s="146"/>
      <c r="T18" s="1"/>
    </row>
    <row r="19" spans="1:20" ht="19.5" customHeight="1">
      <c r="A19" s="97">
        <v>221</v>
      </c>
      <c r="B19" s="130" t="s">
        <v>145</v>
      </c>
      <c r="C19" s="130" t="s">
        <v>139</v>
      </c>
      <c r="D19" s="133" t="s">
        <v>151</v>
      </c>
      <c r="E19" s="85">
        <f t="shared" si="1"/>
        <v>59.08</v>
      </c>
      <c r="F19" s="147"/>
      <c r="G19" s="147"/>
      <c r="H19" s="147"/>
      <c r="I19" s="95"/>
      <c r="J19" s="95"/>
      <c r="K19" s="95"/>
      <c r="L19" s="95"/>
      <c r="M19" s="95"/>
      <c r="N19" s="95"/>
      <c r="O19" s="95"/>
      <c r="P19" s="95"/>
      <c r="Q19" s="95"/>
      <c r="R19" s="95">
        <v>59.08</v>
      </c>
      <c r="S19" s="146"/>
      <c r="T19" s="23"/>
    </row>
    <row r="20" spans="1:20" ht="19.5" customHeight="1">
      <c r="A20" s="14"/>
      <c r="B20" s="14"/>
      <c r="C20" s="14"/>
      <c r="D20" s="2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51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51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5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51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14"/>
      <c r="B27" s="14"/>
      <c r="C27" s="14"/>
      <c r="D27" s="51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14"/>
      <c r="B28" s="14"/>
      <c r="C28" s="14"/>
      <c r="D28" s="26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3"/>
      <c r="T28" s="23"/>
    </row>
    <row r="29" spans="1:20" ht="19.5" customHeight="1">
      <c r="A29" s="14"/>
      <c r="B29" s="14"/>
      <c r="C29" s="14"/>
      <c r="D29" s="25"/>
      <c r="E29" s="14"/>
      <c r="F29" s="14"/>
      <c r="G29" s="14"/>
      <c r="H29" s="14"/>
      <c r="I29" s="14"/>
      <c r="J29" s="4"/>
      <c r="K29" s="14"/>
      <c r="L29" s="14"/>
      <c r="M29" s="14"/>
      <c r="N29" s="14"/>
      <c r="O29" s="14"/>
      <c r="P29" s="14"/>
      <c r="Q29" s="14"/>
      <c r="R29" s="14"/>
      <c r="S29" s="23"/>
      <c r="T29" s="23"/>
    </row>
    <row r="30" spans="1:20" ht="19.5" customHeight="1">
      <c r="A30" s="25"/>
      <c r="B30" s="25"/>
      <c r="C30" s="25"/>
      <c r="D30" s="25"/>
      <c r="E30" s="14"/>
      <c r="F30" s="14"/>
      <c r="G30" s="14"/>
      <c r="H30" s="14"/>
      <c r="I30" s="14"/>
      <c r="J30" s="4"/>
      <c r="K30" s="14"/>
      <c r="L30" s="14"/>
      <c r="M30" s="14"/>
      <c r="N30" s="14"/>
      <c r="O30" s="14"/>
      <c r="P30" s="14"/>
      <c r="Q30" s="14"/>
      <c r="R30" s="14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6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6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6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9.5" customHeight="1">
      <c r="A38" s="23"/>
      <c r="B38" s="23"/>
      <c r="C38" s="23"/>
      <c r="D38" s="66"/>
      <c r="E38" s="23"/>
      <c r="F38" s="23"/>
      <c r="G38" s="23"/>
      <c r="H38" s="23"/>
      <c r="I38" s="23"/>
      <c r="J38" s="1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9.5" customHeight="1">
      <c r="A39" s="23"/>
      <c r="B39" s="23"/>
      <c r="C39" s="23"/>
      <c r="D39" s="66"/>
      <c r="E39" s="23"/>
      <c r="F39" s="23"/>
      <c r="G39" s="23"/>
      <c r="H39" s="23"/>
      <c r="I39" s="23"/>
      <c r="J39" s="1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9.5" customHeight="1">
      <c r="A40" s="23"/>
      <c r="B40" s="23"/>
      <c r="C40" s="23"/>
      <c r="D40" s="66"/>
      <c r="E40" s="23"/>
      <c r="F40" s="23"/>
      <c r="G40" s="23"/>
      <c r="H40" s="23"/>
      <c r="I40" s="23"/>
      <c r="J40" s="1"/>
      <c r="K40" s="23"/>
      <c r="L40" s="23"/>
      <c r="M40" s="23"/>
      <c r="N40" s="23"/>
      <c r="O40" s="23"/>
      <c r="P40" s="23"/>
      <c r="Q40" s="23"/>
      <c r="R40" s="23"/>
      <c r="S40" s="23"/>
      <c r="T40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9"/>
  <sheetViews>
    <sheetView showGridLines="0" showZeros="0" view="pageBreakPreview" zoomScaleSheetLayoutView="100" zoomScalePageLayoutView="0" workbookViewId="0" topLeftCell="A1">
      <selection activeCell="A41" sqref="A41:IV5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8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7" t="s">
        <v>152</v>
      </c>
      <c r="B3" s="65"/>
      <c r="C3" s="65"/>
      <c r="D3" s="65"/>
      <c r="E3" s="65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37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130</v>
      </c>
      <c r="B5" s="73"/>
      <c r="C5" s="73"/>
      <c r="D5" s="143" t="s">
        <v>62</v>
      </c>
      <c r="E5" s="135" t="s">
        <v>25</v>
      </c>
      <c r="F5" s="13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99</v>
      </c>
      <c r="C6" s="89" t="s">
        <v>98</v>
      </c>
      <c r="D6" s="143"/>
      <c r="E6" s="135"/>
      <c r="F6" s="13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9"/>
      <c r="B7" s="89"/>
      <c r="C7" s="89"/>
      <c r="D7" s="119"/>
      <c r="E7" s="121" t="s">
        <v>157</v>
      </c>
      <c r="F7" s="114">
        <f>F8</f>
        <v>2589.3199999999997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119"/>
      <c r="E8" s="121" t="s">
        <v>156</v>
      </c>
      <c r="F8" s="114">
        <f>F9+F27</f>
        <v>2589.3199999999997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89"/>
      <c r="B9" s="89"/>
      <c r="C9" s="89"/>
      <c r="D9" s="119">
        <v>672901</v>
      </c>
      <c r="E9" s="121" t="s">
        <v>152</v>
      </c>
      <c r="F9" s="114">
        <f>F10+F15</f>
        <v>2330.3199999999997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89"/>
      <c r="B10" s="89"/>
      <c r="C10" s="89"/>
      <c r="D10" s="119"/>
      <c r="E10" s="121" t="s">
        <v>141</v>
      </c>
      <c r="F10" s="114">
        <f>SUM(F11:F14)</f>
        <v>1874.1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89">
        <v>201</v>
      </c>
      <c r="B11" s="132" t="s">
        <v>139</v>
      </c>
      <c r="C11" s="132" t="s">
        <v>140</v>
      </c>
      <c r="D11" s="119">
        <v>672901</v>
      </c>
      <c r="E11" s="121" t="s">
        <v>172</v>
      </c>
      <c r="F11" s="114">
        <v>125.5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89">
        <v>202</v>
      </c>
      <c r="B12" s="132" t="s">
        <v>139</v>
      </c>
      <c r="C12" s="132" t="s">
        <v>140</v>
      </c>
      <c r="D12" s="119">
        <v>672901</v>
      </c>
      <c r="E12" s="121" t="s">
        <v>173</v>
      </c>
      <c r="F12" s="114">
        <v>150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89">
        <v>203</v>
      </c>
      <c r="B13" s="132" t="s">
        <v>139</v>
      </c>
      <c r="C13" s="132" t="s">
        <v>140</v>
      </c>
      <c r="D13" s="119">
        <v>672901</v>
      </c>
      <c r="E13" s="121" t="s">
        <v>174</v>
      </c>
      <c r="F13" s="114">
        <v>699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89">
        <v>204</v>
      </c>
      <c r="B14" s="132" t="s">
        <v>139</v>
      </c>
      <c r="C14" s="132" t="s">
        <v>140</v>
      </c>
      <c r="D14" s="119">
        <v>672901</v>
      </c>
      <c r="E14" s="121" t="s">
        <v>175</v>
      </c>
      <c r="F14" s="114">
        <v>899.6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89"/>
      <c r="B15" s="132"/>
      <c r="C15" s="132"/>
      <c r="D15" s="119"/>
      <c r="E15" s="121" t="s">
        <v>143</v>
      </c>
      <c r="F15" s="114">
        <f>SUM(F16:F26)</f>
        <v>456.22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89">
        <v>201</v>
      </c>
      <c r="B16" s="132" t="s">
        <v>139</v>
      </c>
      <c r="C16" s="132" t="s">
        <v>142</v>
      </c>
      <c r="D16" s="119">
        <v>672901</v>
      </c>
      <c r="E16" s="121" t="s">
        <v>176</v>
      </c>
      <c r="F16" s="114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89">
        <v>202</v>
      </c>
      <c r="B17" s="132" t="s">
        <v>139</v>
      </c>
      <c r="C17" s="132" t="s">
        <v>142</v>
      </c>
      <c r="D17" s="119">
        <v>672901</v>
      </c>
      <c r="E17" s="121" t="s">
        <v>177</v>
      </c>
      <c r="F17" s="114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89">
        <v>203</v>
      </c>
      <c r="B18" s="132" t="s">
        <v>139</v>
      </c>
      <c r="C18" s="132" t="s">
        <v>142</v>
      </c>
      <c r="D18" s="119">
        <v>672901</v>
      </c>
      <c r="E18" s="121" t="s">
        <v>178</v>
      </c>
      <c r="F18" s="114">
        <v>40.75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89">
        <v>204</v>
      </c>
      <c r="B19" s="132" t="s">
        <v>139</v>
      </c>
      <c r="C19" s="132" t="s">
        <v>142</v>
      </c>
      <c r="D19" s="119">
        <v>672901</v>
      </c>
      <c r="E19" s="121" t="s">
        <v>179</v>
      </c>
      <c r="F19" s="114">
        <v>49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89">
        <v>205</v>
      </c>
      <c r="B20" s="132" t="s">
        <v>139</v>
      </c>
      <c r="C20" s="132" t="s">
        <v>142</v>
      </c>
      <c r="D20" s="119">
        <v>672901</v>
      </c>
      <c r="E20" s="121" t="s">
        <v>180</v>
      </c>
      <c r="F20" s="114">
        <v>55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89">
        <v>206</v>
      </c>
      <c r="B21" s="132" t="s">
        <v>139</v>
      </c>
      <c r="C21" s="132" t="s">
        <v>142</v>
      </c>
      <c r="D21" s="119">
        <v>672901</v>
      </c>
      <c r="E21" s="121" t="s">
        <v>181</v>
      </c>
      <c r="F21" s="114">
        <v>20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89">
        <v>207</v>
      </c>
      <c r="B22" s="132" t="s">
        <v>139</v>
      </c>
      <c r="C22" s="132" t="s">
        <v>142</v>
      </c>
      <c r="D22" s="119">
        <v>672901</v>
      </c>
      <c r="E22" s="121" t="s">
        <v>182</v>
      </c>
      <c r="F22" s="114">
        <v>16.4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89">
        <v>208</v>
      </c>
      <c r="B23" s="132" t="s">
        <v>139</v>
      </c>
      <c r="C23" s="132" t="s">
        <v>142</v>
      </c>
      <c r="D23" s="119">
        <v>672901</v>
      </c>
      <c r="E23" s="121" t="s">
        <v>183</v>
      </c>
      <c r="F23" s="114">
        <v>30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89">
        <v>209</v>
      </c>
      <c r="B24" s="132" t="s">
        <v>139</v>
      </c>
      <c r="C24" s="132" t="s">
        <v>142</v>
      </c>
      <c r="D24" s="119">
        <v>672901</v>
      </c>
      <c r="E24" s="121" t="s">
        <v>184</v>
      </c>
      <c r="F24" s="114">
        <v>44.13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89">
        <v>210</v>
      </c>
      <c r="B25" s="132" t="s">
        <v>139</v>
      </c>
      <c r="C25" s="132" t="s">
        <v>142</v>
      </c>
      <c r="D25" s="119">
        <v>672901</v>
      </c>
      <c r="E25" s="121" t="s">
        <v>185</v>
      </c>
      <c r="F25" s="114">
        <v>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89">
        <v>211</v>
      </c>
      <c r="B26" s="132" t="s">
        <v>139</v>
      </c>
      <c r="C26" s="132" t="s">
        <v>142</v>
      </c>
      <c r="D26" s="119">
        <v>672901</v>
      </c>
      <c r="E26" s="121" t="s">
        <v>172</v>
      </c>
      <c r="F26" s="114">
        <v>136.94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89"/>
      <c r="B27" s="89"/>
      <c r="C27" s="89"/>
      <c r="D27" s="119">
        <v>672902</v>
      </c>
      <c r="E27" s="121" t="s">
        <v>153</v>
      </c>
      <c r="F27" s="114">
        <f>F28</f>
        <v>259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89"/>
      <c r="B28" s="89"/>
      <c r="C28" s="89"/>
      <c r="D28" s="119"/>
      <c r="E28" s="121" t="s">
        <v>154</v>
      </c>
      <c r="F28" s="114">
        <f>SUM(F29:F34)</f>
        <v>259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89">
        <v>201</v>
      </c>
      <c r="B29" s="132" t="s">
        <v>139</v>
      </c>
      <c r="C29" s="132" t="s">
        <v>145</v>
      </c>
      <c r="D29" s="119">
        <v>672902</v>
      </c>
      <c r="E29" s="121" t="s">
        <v>182</v>
      </c>
      <c r="F29" s="114">
        <v>1.25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89">
        <v>202</v>
      </c>
      <c r="B30" s="132" t="s">
        <v>139</v>
      </c>
      <c r="C30" s="132" t="s">
        <v>145</v>
      </c>
      <c r="D30" s="119">
        <v>672903</v>
      </c>
      <c r="E30" s="121" t="s">
        <v>179</v>
      </c>
      <c r="F30" s="114"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89">
        <v>203</v>
      </c>
      <c r="B31" s="132" t="s">
        <v>139</v>
      </c>
      <c r="C31" s="132" t="s">
        <v>145</v>
      </c>
      <c r="D31" s="119">
        <v>672904</v>
      </c>
      <c r="E31" s="121" t="s">
        <v>183</v>
      </c>
      <c r="F31" s="114">
        <v>4.25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89">
        <v>204</v>
      </c>
      <c r="B32" s="132" t="s">
        <v>139</v>
      </c>
      <c r="C32" s="132" t="s">
        <v>145</v>
      </c>
      <c r="D32" s="119">
        <v>672905</v>
      </c>
      <c r="E32" s="121" t="s">
        <v>186</v>
      </c>
      <c r="F32" s="114">
        <v>3.5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89">
        <v>205</v>
      </c>
      <c r="B33" s="132" t="s">
        <v>139</v>
      </c>
      <c r="C33" s="132" t="s">
        <v>145</v>
      </c>
      <c r="D33" s="119">
        <v>672906</v>
      </c>
      <c r="E33" s="121" t="s">
        <v>180</v>
      </c>
      <c r="F33" s="11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89">
        <v>206</v>
      </c>
      <c r="B34" s="132" t="s">
        <v>139</v>
      </c>
      <c r="C34" s="132" t="s">
        <v>145</v>
      </c>
      <c r="D34" s="119">
        <v>672907</v>
      </c>
      <c r="E34" s="121" t="s">
        <v>187</v>
      </c>
      <c r="F34" s="114">
        <v>234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89"/>
      <c r="B35" s="89"/>
      <c r="C35" s="89"/>
      <c r="D35" s="119"/>
      <c r="E35" s="85"/>
      <c r="F35" s="1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89"/>
      <c r="B36" s="89"/>
      <c r="C36" s="89"/>
      <c r="D36" s="119"/>
      <c r="E36" s="85"/>
      <c r="F36" s="1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89"/>
      <c r="B37" s="89"/>
      <c r="C37" s="89"/>
      <c r="D37" s="119"/>
      <c r="E37" s="85"/>
      <c r="F37" s="1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89"/>
      <c r="B38" s="89"/>
      <c r="C38" s="89"/>
      <c r="D38" s="119"/>
      <c r="E38" s="85"/>
      <c r="F38" s="11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89"/>
      <c r="B39" s="89"/>
      <c r="C39" s="89"/>
      <c r="D39" s="119"/>
      <c r="E39" s="85"/>
      <c r="F39" s="1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89"/>
      <c r="B40" s="89"/>
      <c r="C40" s="89"/>
      <c r="D40" s="119"/>
      <c r="E40" s="85"/>
      <c r="F40" s="11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43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37"/>
      <c r="E48" s="37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37"/>
      <c r="E49" s="37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3"/>
      <c r="E50" s="43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37"/>
      <c r="E51" s="3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37"/>
      <c r="E52" s="37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43"/>
      <c r="E53" s="43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37"/>
      <c r="E54" s="37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37"/>
      <c r="E55" s="37"/>
      <c r="F55" s="3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43"/>
      <c r="B56" s="43"/>
      <c r="C56" s="43"/>
      <c r="D56" s="43"/>
      <c r="E56" s="43"/>
      <c r="F56" s="3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ht="19.5" customHeight="1">
      <c r="A57" s="43"/>
      <c r="B57" s="43"/>
      <c r="C57" s="43"/>
      <c r="D57" s="37"/>
      <c r="E57" s="37"/>
      <c r="F57" s="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ht="19.5" customHeight="1">
      <c r="A58" s="43"/>
      <c r="B58" s="43"/>
      <c r="C58" s="43"/>
      <c r="D58" s="37"/>
      <c r="E58" s="37"/>
      <c r="F58" s="3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ht="19.5" customHeight="1">
      <c r="A59" s="43"/>
      <c r="B59" s="43"/>
      <c r="C59" s="43"/>
      <c r="D59" s="43"/>
      <c r="E59" s="43"/>
      <c r="F59" s="3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9.5" customHeight="1">
      <c r="A60" s="43"/>
      <c r="B60" s="43"/>
      <c r="C60" s="43"/>
      <c r="D60" s="37"/>
      <c r="E60" s="37"/>
      <c r="F60" s="3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</row>
    <row r="61" spans="1:243" ht="19.5" customHeight="1">
      <c r="A61" s="43"/>
      <c r="B61" s="43"/>
      <c r="C61" s="43"/>
      <c r="D61" s="37"/>
      <c r="E61" s="37"/>
      <c r="F61" s="3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19.5" customHeight="1">
      <c r="A62" s="43"/>
      <c r="B62" s="43"/>
      <c r="C62" s="43"/>
      <c r="D62" s="43"/>
      <c r="E62" s="43"/>
      <c r="F62" s="3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</row>
    <row r="63" spans="1:243" ht="19.5" customHeight="1">
      <c r="A63" s="43"/>
      <c r="B63" s="43"/>
      <c r="C63" s="43"/>
      <c r="D63" s="43"/>
      <c r="E63" s="109"/>
      <c r="F63" s="3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</row>
    <row r="64" spans="1:243" ht="19.5" customHeight="1">
      <c r="A64" s="43"/>
      <c r="B64" s="43"/>
      <c r="C64" s="43"/>
      <c r="D64" s="43"/>
      <c r="E64" s="109"/>
      <c r="F64" s="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</row>
    <row r="65" spans="1:243" ht="19.5" customHeight="1">
      <c r="A65" s="43"/>
      <c r="B65" s="43"/>
      <c r="C65" s="43"/>
      <c r="D65" s="43"/>
      <c r="E65" s="43"/>
      <c r="F65" s="37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</row>
    <row r="66" spans="1:243" ht="19.5" customHeight="1">
      <c r="A66" s="43"/>
      <c r="B66" s="43"/>
      <c r="C66" s="43"/>
      <c r="D66" s="43"/>
      <c r="E66" s="110"/>
      <c r="F66" s="37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</row>
    <row r="67" spans="1:243" ht="19.5" customHeight="1">
      <c r="A67" s="5"/>
      <c r="B67" s="5"/>
      <c r="C67" s="5"/>
      <c r="D67" s="5"/>
      <c r="E67" s="1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243" ht="19.5" customHeight="1">
      <c r="A68" s="88"/>
      <c r="B68" s="88"/>
      <c r="C68" s="88"/>
      <c r="D68" s="88"/>
      <c r="E68" s="88"/>
      <c r="F68" s="1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</row>
    <row r="69" spans="1:243" ht="19.5" customHeight="1">
      <c r="A69" s="5"/>
      <c r="B69" s="5"/>
      <c r="C69" s="5"/>
      <c r="D69" s="5"/>
      <c r="E69" s="5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ht="19.5" customHeight="1">
      <c r="A70" s="21"/>
      <c r="B70" s="21"/>
      <c r="C70" s="21"/>
      <c r="D70" s="21"/>
      <c r="E70" s="21"/>
      <c r="F70" s="1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ht="19.5" customHeight="1">
      <c r="A71" s="21"/>
      <c r="B71" s="21"/>
      <c r="C71" s="21"/>
      <c r="D71" s="21"/>
      <c r="E71" s="21"/>
      <c r="F71" s="1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ht="19.5" customHeight="1">
      <c r="A72" s="21"/>
      <c r="B72" s="21"/>
      <c r="C72" s="21"/>
      <c r="D72" s="21"/>
      <c r="E72" s="21"/>
      <c r="F72" s="1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</row>
    <row r="73" spans="1:243" ht="19.5" customHeight="1">
      <c r="A73" s="21"/>
      <c r="B73" s="21"/>
      <c r="C73" s="21"/>
      <c r="D73" s="21"/>
      <c r="E73" s="21"/>
      <c r="F73" s="1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</row>
    <row r="74" spans="1:243" ht="19.5" customHeight="1">
      <c r="A74" s="21"/>
      <c r="B74" s="21"/>
      <c r="C74" s="21"/>
      <c r="D74" s="21"/>
      <c r="E74" s="21"/>
      <c r="F74" s="13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</row>
    <row r="75" spans="1:243" ht="19.5" customHeight="1">
      <c r="A75" s="21"/>
      <c r="B75" s="21"/>
      <c r="C75" s="21"/>
      <c r="D75" s="21"/>
      <c r="E75" s="21"/>
      <c r="F75" s="1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</row>
    <row r="76" spans="1:243" ht="19.5" customHeight="1">
      <c r="A76" s="21"/>
      <c r="B76" s="21"/>
      <c r="C76" s="21"/>
      <c r="D76" s="21"/>
      <c r="E76" s="21"/>
      <c r="F76" s="1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</row>
    <row r="77" spans="1:243" ht="19.5" customHeight="1">
      <c r="A77" s="21"/>
      <c r="B77" s="21"/>
      <c r="C77" s="21"/>
      <c r="D77" s="21"/>
      <c r="E77" s="21"/>
      <c r="F77" s="1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</row>
    <row r="78" spans="1:243" ht="19.5" customHeight="1">
      <c r="A78" s="21"/>
      <c r="B78" s="21"/>
      <c r="C78" s="21"/>
      <c r="D78" s="21"/>
      <c r="E78" s="21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</row>
    <row r="79" spans="1:243" ht="19.5" customHeight="1">
      <c r="A79" s="21"/>
      <c r="B79" s="21"/>
      <c r="C79" s="21"/>
      <c r="D79" s="21"/>
      <c r="E79" s="21"/>
      <c r="F79" s="1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PageLayoutView="0" workbookViewId="0" topLeftCell="A1">
      <selection activeCell="C7" sqref="C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67" t="s">
        <v>152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35" t="s">
        <v>70</v>
      </c>
      <c r="B4" s="135" t="s">
        <v>108</v>
      </c>
      <c r="C4" s="49" t="s">
        <v>88</v>
      </c>
      <c r="D4" s="49"/>
      <c r="E4" s="49"/>
      <c r="F4" s="49"/>
      <c r="G4" s="49"/>
      <c r="H4" s="49"/>
      <c r="I4" s="1"/>
    </row>
    <row r="5" spans="1:9" ht="19.5" customHeight="1">
      <c r="A5" s="135"/>
      <c r="B5" s="135"/>
      <c r="C5" s="144" t="s">
        <v>31</v>
      </c>
      <c r="D5" s="135" t="s">
        <v>21</v>
      </c>
      <c r="E5" s="49" t="s">
        <v>36</v>
      </c>
      <c r="F5" s="49"/>
      <c r="G5" s="49"/>
      <c r="H5" s="143" t="s">
        <v>69</v>
      </c>
      <c r="I5" s="1"/>
    </row>
    <row r="6" spans="1:9" ht="33.75" customHeight="1">
      <c r="A6" s="135"/>
      <c r="B6" s="135"/>
      <c r="C6" s="145"/>
      <c r="D6" s="135"/>
      <c r="E6" s="85" t="s">
        <v>79</v>
      </c>
      <c r="F6" s="85" t="s">
        <v>29</v>
      </c>
      <c r="G6" s="85" t="s">
        <v>113</v>
      </c>
      <c r="H6" s="143"/>
      <c r="I6" s="1"/>
    </row>
    <row r="7" spans="1:9" ht="19.5" customHeight="1">
      <c r="A7" s="97">
        <v>672</v>
      </c>
      <c r="B7" s="129" t="s">
        <v>152</v>
      </c>
      <c r="C7" s="147">
        <f>D7+E7+H7</f>
        <v>62.63</v>
      </c>
      <c r="D7" s="95">
        <v>7</v>
      </c>
      <c r="E7" s="147">
        <f>F7+G7</f>
        <v>47.63</v>
      </c>
      <c r="F7" s="95"/>
      <c r="G7" s="95">
        <v>47.63</v>
      </c>
      <c r="H7" s="146">
        <v>8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2016-03-03T03:23:20Z</cp:lastPrinted>
  <dcterms:created xsi:type="dcterms:W3CDTF">2016-02-17T06:58:02Z</dcterms:created>
  <dcterms:modified xsi:type="dcterms:W3CDTF">2016-03-03T03:29:25Z</dcterms:modified>
  <cp:category/>
  <cp:version/>
  <cp:contentType/>
  <cp:contentStatus/>
</cp:coreProperties>
</file>