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600" windowWidth="14475" windowHeight="7845" firstSheet="1" activeTab="5"/>
  </bookViews>
  <sheets>
    <sheet name="0000000" sheetId="1" state="hidden" r:id="rId1"/>
    <sheet name="收支决算总表" sheetId="2" r:id="rId2"/>
    <sheet name="财政拨款" sheetId="3" r:id="rId3"/>
    <sheet name="人员支出" sheetId="4" r:id="rId4"/>
    <sheet name="日常公用支出" sheetId="5" r:id="rId5"/>
    <sheet name="对个人和家庭的补助" sheetId="6" r:id="rId6"/>
    <sheet name="三公" sheetId="7" r:id="rId7"/>
  </sheets>
  <externalReferences>
    <externalReference r:id="rId10"/>
  </externalReferences>
  <definedNames>
    <definedName name="_xlnm.Print_Titles" localSheetId="2">'财政拨款'!$4:$6</definedName>
    <definedName name="_xlnm.Print_Titles" localSheetId="1">'收支决算总表'!$4:$5</definedName>
    <definedName name="地区名称">#REF!</definedName>
  </definedNames>
  <calcPr fullCalcOnLoad="1"/>
</workbook>
</file>

<file path=xl/sharedStrings.xml><?xml version="1.0" encoding="utf-8"?>
<sst xmlns="http://schemas.openxmlformats.org/spreadsheetml/2006/main" count="492" uniqueCount="268">
  <si>
    <t>表1</t>
  </si>
  <si>
    <t>单位：万元</t>
  </si>
  <si>
    <t>收      入</t>
  </si>
  <si>
    <t>支      出</t>
  </si>
  <si>
    <r>
      <t>项</t>
    </r>
    <r>
      <rPr>
        <sz val="12"/>
        <rFont val="宋体"/>
        <family val="0"/>
      </rPr>
      <t xml:space="preserve">    </t>
    </r>
    <r>
      <rPr>
        <sz val="12"/>
        <rFont val="宋体"/>
        <family val="0"/>
      </rPr>
      <t>目</t>
    </r>
  </si>
  <si>
    <r>
      <t>2</t>
    </r>
    <r>
      <rPr>
        <sz val="12"/>
        <rFont val="宋体"/>
        <family val="0"/>
      </rPr>
      <t>01</t>
    </r>
    <r>
      <rPr>
        <sz val="12"/>
        <rFont val="宋体"/>
        <family val="0"/>
      </rPr>
      <t>4</t>
    </r>
    <r>
      <rPr>
        <sz val="12"/>
        <rFont val="宋体"/>
        <family val="0"/>
      </rPr>
      <t>年</t>
    </r>
    <r>
      <rPr>
        <sz val="12"/>
        <rFont val="宋体"/>
        <family val="0"/>
      </rPr>
      <t>决算数</t>
    </r>
  </si>
  <si>
    <t>一、财政拨款收入</t>
  </si>
  <si>
    <t>一、一般公共服务支出</t>
  </si>
  <si>
    <t>　　其中：政府性基金</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</si>
  <si>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</si>
  <si>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</si>
  <si>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</si>
  <si>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</si>
  <si>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</si>
  <si>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</si>
  <si>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</si>
  <si>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</si>
  <si>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</si>
  <si>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</si>
  <si>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</si>
  <si>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</si>
  <si>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</si>
  <si>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</si>
  <si>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</si>
  <si>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</si>
  <si>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</si>
  <si>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</si>
  <si>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</si>
  <si>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</si>
  <si>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</si>
  <si>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</si>
  <si>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</si>
  <si>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</si>
  <si>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</si>
  <si>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</si>
  <si>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
  </si>
  <si>
    <t>二十二、其他支出</t>
  </si>
  <si>
    <t>本  年  收  入  合  计</t>
  </si>
  <si>
    <t>本  年  支  出  合  计</t>
  </si>
  <si>
    <t>七、用事业基金弥补收支差额</t>
  </si>
  <si>
    <t xml:space="preserve">六、结余分配    </t>
  </si>
  <si>
    <t>八、年初结转和结余</t>
  </si>
  <si>
    <t xml:space="preserve">    其中：转入事业基金</t>
  </si>
  <si>
    <t xml:space="preserve">    其中：经营结余</t>
  </si>
  <si>
    <t xml:space="preserve">七、年末结转和结余    </t>
  </si>
  <si>
    <t/>
  </si>
  <si>
    <t xml:space="preserve">    其中：经营结余    </t>
  </si>
  <si>
    <t>收     入     总     计</t>
  </si>
  <si>
    <t>支     出     总     计</t>
  </si>
  <si>
    <t>注：本表反映部门本年度收支余整体情况。</t>
  </si>
  <si>
    <t>表2</t>
  </si>
  <si>
    <t>四川省人力资源和社会保障厅2014年财政拨款支出决算表</t>
  </si>
  <si>
    <t>项    目</t>
  </si>
  <si>
    <t>财政拨款支出</t>
  </si>
  <si>
    <t>科目编码</t>
  </si>
  <si>
    <t>科目名称</t>
  </si>
  <si>
    <t>合计</t>
  </si>
  <si>
    <t>公共预算财政拨款支出</t>
  </si>
  <si>
    <t>基金预算财政拨款支出</t>
  </si>
  <si>
    <t>类</t>
  </si>
  <si>
    <t>款</t>
  </si>
  <si>
    <t>项</t>
  </si>
  <si>
    <t>小计</t>
  </si>
  <si>
    <t>基本支出</t>
  </si>
  <si>
    <t>项目支出</t>
  </si>
  <si>
    <t>一般公共服务支出</t>
  </si>
  <si>
    <t>人力资源事务</t>
  </si>
  <si>
    <t>02</t>
  </si>
  <si>
    <t xml:space="preserve">  一般行政管理事务</t>
  </si>
  <si>
    <t>03</t>
  </si>
  <si>
    <t xml:space="preserve">  机关服务</t>
  </si>
  <si>
    <t>07</t>
  </si>
  <si>
    <t xml:space="preserve">  博士后日常经费</t>
  </si>
  <si>
    <t>50</t>
  </si>
  <si>
    <t xml:space="preserve">  事业运行</t>
  </si>
  <si>
    <t>99</t>
  </si>
  <si>
    <t xml:space="preserve">  其他人事事务支出</t>
  </si>
  <si>
    <t>其他一般公共服务支出</t>
  </si>
  <si>
    <t xml:space="preserve">  其他一般公共服务支出</t>
  </si>
  <si>
    <t>205</t>
  </si>
  <si>
    <t>教育支出</t>
  </si>
  <si>
    <t>08</t>
  </si>
  <si>
    <t>进修及培训</t>
  </si>
  <si>
    <t xml:space="preserve">  培训支出</t>
  </si>
  <si>
    <t>206</t>
  </si>
  <si>
    <t>科学技术支出</t>
  </si>
  <si>
    <t>基础研究</t>
  </si>
  <si>
    <t xml:space="preserve">  其他基础研究支出</t>
  </si>
  <si>
    <t>05</t>
  </si>
  <si>
    <t>科技条件与服务</t>
  </si>
  <si>
    <t>01</t>
  </si>
  <si>
    <t xml:space="preserve">  机构运行</t>
  </si>
  <si>
    <t>208</t>
  </si>
  <si>
    <t>社会保障和就业支出</t>
  </si>
  <si>
    <t>人力资源和社会保障管理事务</t>
  </si>
  <si>
    <t xml:space="preserve">  行政运行</t>
  </si>
  <si>
    <t xml:space="preserve">  劳动保障监察</t>
  </si>
  <si>
    <t xml:space="preserve">  信息化建设</t>
  </si>
  <si>
    <t>09</t>
  </si>
  <si>
    <t xml:space="preserve">  社会保险经办机构</t>
  </si>
  <si>
    <t>11</t>
  </si>
  <si>
    <t xml:space="preserve">  公共就业服务和职业技能鉴定机构</t>
  </si>
  <si>
    <t>12</t>
  </si>
  <si>
    <t xml:space="preserve">  劳动人事争议调节仲裁</t>
  </si>
  <si>
    <t xml:space="preserve">  其他人力资源和社会保障管理事务支出</t>
  </si>
  <si>
    <t>行政事业单位离退休</t>
  </si>
  <si>
    <t xml:space="preserve">  事业单位离退休</t>
  </si>
  <si>
    <t>04</t>
  </si>
  <si>
    <t xml:space="preserve">  未归口管理的行政单位离退休</t>
  </si>
  <si>
    <t>就业补助</t>
  </si>
  <si>
    <t xml:space="preserve">  其他就业补助支出</t>
  </si>
  <si>
    <t>抚恤</t>
  </si>
  <si>
    <t xml:space="preserve">  死亡抚恤</t>
  </si>
  <si>
    <t>其他社会保障和就业支出</t>
  </si>
  <si>
    <t xml:space="preserve">  其他社会保障和就业支出</t>
  </si>
  <si>
    <t>210</t>
  </si>
  <si>
    <t>医疗卫生与计划生育支出</t>
  </si>
  <si>
    <t>医疗保障</t>
  </si>
  <si>
    <t xml:space="preserve">  行政单位医疗</t>
  </si>
  <si>
    <t xml:space="preserve">  事业单位医疗</t>
  </si>
  <si>
    <t xml:space="preserve">  公务员医疗补助</t>
  </si>
  <si>
    <t xml:space="preserve">  其他医疗保障支出</t>
  </si>
  <si>
    <t>221</t>
  </si>
  <si>
    <t>住房保障支出</t>
  </si>
  <si>
    <t>住房改革支出</t>
  </si>
  <si>
    <t xml:space="preserve">  住房公积金</t>
  </si>
  <si>
    <t xml:space="preserve">  购房补贴</t>
  </si>
  <si>
    <t>229</t>
  </si>
  <si>
    <t>其他支出</t>
  </si>
  <si>
    <t>其他政府性基金支出</t>
  </si>
  <si>
    <t>00</t>
  </si>
  <si>
    <t xml:space="preserve">  其他政府性基金支出</t>
  </si>
  <si>
    <t>注：本表反映部门本年度的一般公共预算财政拨款和政府性基金财政拨款的总收支和年末结转结余情况。</t>
  </si>
  <si>
    <t>表2-1</t>
  </si>
  <si>
    <t>四川省人力资源和社会保障厅2014年人员支出财政拨款决算明细表</t>
  </si>
  <si>
    <t>单位：万元</t>
  </si>
  <si>
    <t>项    目</t>
  </si>
  <si>
    <t>合计</t>
  </si>
  <si>
    <t>支出功能分类科目编码</t>
  </si>
  <si>
    <t>科目名称</t>
  </si>
  <si>
    <t>基本工资</t>
  </si>
  <si>
    <t>津贴补贴</t>
  </si>
  <si>
    <t>奖金</t>
  </si>
  <si>
    <t>社会保障缴费</t>
  </si>
  <si>
    <t>伙食费</t>
  </si>
  <si>
    <t>伙食补助费</t>
  </si>
  <si>
    <t>其他工资福利支出</t>
  </si>
  <si>
    <t>合计</t>
  </si>
  <si>
    <t>201</t>
  </si>
  <si>
    <t/>
  </si>
  <si>
    <t>一般公共服务支出</t>
  </si>
  <si>
    <t>人力资源事务</t>
  </si>
  <si>
    <t>03</t>
  </si>
  <si>
    <t xml:space="preserve">  机关服务</t>
  </si>
  <si>
    <t>50</t>
  </si>
  <si>
    <t xml:space="preserve">  事业运行</t>
  </si>
  <si>
    <t>206</t>
  </si>
  <si>
    <t>科学技术支出</t>
  </si>
  <si>
    <t>05</t>
  </si>
  <si>
    <t>科技条件与服务</t>
  </si>
  <si>
    <t>01</t>
  </si>
  <si>
    <t xml:space="preserve">  机构运行</t>
  </si>
  <si>
    <t>208</t>
  </si>
  <si>
    <t>社会保障和就业支出</t>
  </si>
  <si>
    <t>人力资源和社会保障管理事务</t>
  </si>
  <si>
    <t xml:space="preserve">  行政运行</t>
  </si>
  <si>
    <t xml:space="preserve">  劳动保障监察</t>
  </si>
  <si>
    <t>09</t>
  </si>
  <si>
    <t xml:space="preserve">  社会保险经办机构</t>
  </si>
  <si>
    <t>11</t>
  </si>
  <si>
    <t xml:space="preserve">  公共就业服务和职业技能鉴定机构</t>
  </si>
  <si>
    <t>12</t>
  </si>
  <si>
    <t xml:space="preserve">  劳动人事争议调节仲裁</t>
  </si>
  <si>
    <t>99</t>
  </si>
  <si>
    <t xml:space="preserve">  其他人力资源和社会保障管理事务支出</t>
  </si>
  <si>
    <t>210</t>
  </si>
  <si>
    <t>医疗卫生与计划生育支出</t>
  </si>
  <si>
    <t>医疗保障</t>
  </si>
  <si>
    <t xml:space="preserve">  行政单位医疗</t>
  </si>
  <si>
    <t>02</t>
  </si>
  <si>
    <t xml:space="preserve">  事业单位医疗</t>
  </si>
  <si>
    <t/>
  </si>
  <si>
    <t>03</t>
  </si>
  <si>
    <t xml:space="preserve">  公务员医疗补助</t>
  </si>
  <si>
    <t>表2-2</t>
  </si>
  <si>
    <t>四川省人力资源和社会保障厅2014年日常公用支出财政拨款决算明细表</t>
  </si>
  <si>
    <t>单位：万元</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</si>
  <si>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</si>
  <si>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</si>
  <si>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</si>
  <si>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</si>
  <si>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</si>
  <si>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</si>
  <si>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</si>
  <si>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</si>
  <si>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</si>
  <si>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</si>
  <si>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</si>
  <si>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</si>
  <si>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</si>
  <si>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</si>
  <si>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</si>
  <si>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</si>
  <si>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</si>
  <si>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</si>
  <si>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</si>
  <si>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</si>
  <si>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</si>
  <si>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</si>
  <si>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</si>
  <si>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</si>
  <si>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行政事业单位离退休</t>
  </si>
  <si>
    <t xml:space="preserve">  事业单位离退休</t>
  </si>
  <si>
    <t>04</t>
  </si>
  <si>
    <t xml:space="preserve">  未归口管理的行政单位离退休</t>
  </si>
  <si>
    <t>表2-3</t>
  </si>
  <si>
    <t>四川省人力资源和社会保障厅2014年对个人和家庭补助支出财政拨款决算明细表</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</si>
  <si>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</si>
  <si>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</si>
  <si>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</si>
  <si>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</si>
  <si>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</si>
  <si>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</si>
  <si>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</si>
  <si>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</si>
  <si>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</si>
  <si>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</si>
  <si>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</si>
  <si>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</si>
  <si>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</si>
  <si>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</si>
  <si>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04</t>
  </si>
  <si>
    <t xml:space="preserve">  未归口管理的行政单位离退休</t>
  </si>
  <si>
    <t>08</t>
  </si>
  <si>
    <t>抚恤</t>
  </si>
  <si>
    <t xml:space="preserve">  死亡抚恤</t>
  </si>
  <si>
    <t>其他社会保障和就业支出</t>
  </si>
  <si>
    <t xml:space="preserve">  其他社会保障和就业支出</t>
  </si>
  <si>
    <t>221</t>
  </si>
  <si>
    <t>住房保障支出</t>
  </si>
  <si>
    <t>住房改革支出</t>
  </si>
  <si>
    <t xml:space="preserve">  住房公积金</t>
  </si>
  <si>
    <t xml:space="preserve">  购房补贴</t>
  </si>
  <si>
    <t>229</t>
  </si>
  <si>
    <t>其他支出</t>
  </si>
  <si>
    <t>其他政府性基金支出</t>
  </si>
  <si>
    <t>00</t>
  </si>
  <si>
    <t xml:space="preserve">  其他政府性基金支出</t>
  </si>
  <si>
    <t>表3</t>
  </si>
  <si>
    <t>四川省人力资源和社会保障厅2014年“三公”经费财政拨款支出决算表</t>
  </si>
  <si>
    <t>单位：万元</t>
  </si>
  <si>
    <t>单位编码</t>
  </si>
  <si>
    <t>单位名称</t>
  </si>
  <si>
    <t>“三公”经费财政拨款支出</t>
  </si>
  <si>
    <t>合计</t>
  </si>
  <si>
    <t>因公出国（境）费用</t>
  </si>
  <si>
    <t>公务用车购置及运行费</t>
  </si>
  <si>
    <t>公务接待费</t>
  </si>
  <si>
    <t>小计</t>
  </si>
  <si>
    <t>公务用车购置费</t>
  </si>
  <si>
    <t>公务用车运行费</t>
  </si>
  <si>
    <t>313</t>
  </si>
  <si>
    <t>四川省人力资源和社会保障厅</t>
  </si>
  <si>
    <t>注：“三公”经费决算数包括当年财政拨款预算和以往年度结余结转资金安排的支出。</t>
  </si>
  <si>
    <r>
      <t xml:space="preserve">绩效 </t>
    </r>
    <r>
      <rPr>
        <sz val="12"/>
        <rFont val="宋体"/>
        <family val="0"/>
      </rPr>
      <t xml:space="preserve"> </t>
    </r>
    <r>
      <rPr>
        <sz val="12"/>
        <rFont val="宋体"/>
        <family val="0"/>
      </rPr>
      <t>工资</t>
    </r>
  </si>
  <si>
    <t>合计</t>
  </si>
  <si>
    <t>其中：</t>
  </si>
  <si>
    <t>四川省人力资源和社会保障厅2014年收支决算总表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</si>
</sst>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0.0_ "/>
    <numFmt numFmtId="179" formatCode="0.00_);[Red]\(0.00\)"/>
    <numFmt numFmtId="180" formatCode="#,##0.00000000000000_ "/>
  </numFmts>
  <fonts count="12">
    <font>
      <sz val="12"/>
      <name val="宋体"/>
      <family val="0"/>
    </font>
    <font>
      <sz val="9"/>
      <name val="宋体"/>
      <family val="0"/>
    </font>
    <font>
      <sz val="8"/>
      <name val="宋体"/>
      <family val="0"/>
    </font>
    <font>
      <b/>
      <sz val="18"/>
      <name val="宋体"/>
      <family val="0"/>
    </font>
    <font>
      <sz val="11"/>
      <name val="宋体"/>
      <family val="0"/>
    </font>
    <font>
      <sz val="14"/>
      <name val="宋体"/>
      <family val="0"/>
    </font>
    <font>
      <sz val="10"/>
      <name val="宋体"/>
      <family val="0"/>
    </font>
    <font>
      <sz val="10"/>
      <color indexed="8"/>
      <name val="宋体"/>
      <family val="0"/>
    </font>
    <font>
      <sz val="12"/>
      <name val="黑体"/>
      <family val="3"/>
    </font>
    <font>
      <sz val="12"/>
      <color indexed="8"/>
      <name val="宋体"/>
      <family val="0"/>
    </font>
    <font>
      <sz val="11"/>
      <color indexed="8"/>
      <name val="宋体"/>
      <family val="0"/>
    </font>
    <font>
      <b/>
      <sz val="16"/>
      <name val="宋体"/>
      <family val="0"/>
    </font>
  </fonts>
  <fills count="3">
    <fill>
      <patternFill/>
    </fill>
    <fill>
      <patternFill patternType="gray125"/>
    </fill>
    <fill>
      <patternFill patternType="solid">
        <fgColor indexed="9"/>
        <bgColor indexed="64"/>
      </patternFill>
    </fill>
  </fills>
  <borders count="19">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top style="thin"/>
      <bottom style="thin"/>
    </border>
    <border>
      <left>
        <color indexed="63"/>
      </left>
      <right>
        <color indexed="63"/>
      </right>
      <top>
        <color indexed="63"/>
      </top>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Alignment="1">
      <alignment/>
    </xf>
    <xf numFmtId="0" fontId="0" fillId="0" borderId="0" xfId="0" applyAlignment="1">
      <alignment/>
    </xf>
    <xf numFmtId="0" fontId="0" fillId="0" borderId="0" xfId="0" applyAlignment="1">
      <alignment vertical="center"/>
    </xf>
    <xf numFmtId="0" fontId="2" fillId="0" borderId="0" xfId="0" applyAlignment="1">
      <alignment vertical="center"/>
    </xf>
    <xf numFmtId="0" fontId="0" fillId="0" borderId="0" xfId="0" applyAlignment="1">
      <alignment horizontal="right" vertical="center"/>
    </xf>
    <xf numFmtId="0" fontId="4" fillId="0" borderId="0" xfId="0" applyAlignment="1" quotePrefix="1">
      <alignment vertical="center"/>
    </xf>
    <xf numFmtId="0" fontId="4" fillId="0" borderId="0" xfId="0" applyAlignment="1">
      <alignment vertical="center"/>
    </xf>
    <xf numFmtId="0" fontId="0" fillId="0" borderId="0" xfId="0" applyAlignment="1">
      <alignment horizontal="center" vertical="center"/>
    </xf>
    <xf numFmtId="0" fontId="0" fillId="0" borderId="1" xfId="0" applyAlignment="1" quotePrefix="1">
      <alignment horizontal="center" vertical="center"/>
    </xf>
    <xf numFmtId="0" fontId="0" fillId="0" borderId="1" xfId="0" applyAlignment="1">
      <alignment horizontal="center" vertical="center"/>
    </xf>
    <xf numFmtId="0" fontId="6" fillId="0" borderId="1" xfId="0" applyFont="1" applyBorder="1" applyAlignment="1">
      <alignment vertical="center"/>
    </xf>
    <xf numFmtId="4" fontId="7" fillId="0" borderId="1" xfId="0" applyNumberFormat="1" applyFont="1" applyBorder="1" applyAlignment="1">
      <alignment horizontal="right" vertical="center" shrinkToFit="1"/>
    </xf>
    <xf numFmtId="4" fontId="7" fillId="0" borderId="2" xfId="0" applyNumberFormat="1" applyFont="1" applyBorder="1" applyAlignment="1">
      <alignment horizontal="right" vertical="center" shrinkToFit="1"/>
    </xf>
    <xf numFmtId="0" fontId="6" fillId="0" borderId="3" xfId="0" applyFont="1" applyBorder="1" applyAlignment="1">
      <alignment vertical="center"/>
    </xf>
    <xf numFmtId="4" fontId="7" fillId="0" borderId="4" xfId="0" applyNumberFormat="1" applyFont="1" applyBorder="1" applyAlignment="1">
      <alignment horizontal="right" vertical="center" shrinkToFit="1"/>
    </xf>
    <xf numFmtId="0" fontId="6" fillId="0" borderId="5" xfId="0" applyFont="1" applyBorder="1" applyAlignment="1">
      <alignment vertical="center"/>
    </xf>
    <xf numFmtId="4" fontId="7" fillId="0" borderId="6" xfId="0" applyNumberFormat="1" applyFont="1" applyBorder="1" applyAlignment="1">
      <alignment horizontal="right" vertical="center" shrinkToFit="1"/>
    </xf>
    <xf numFmtId="1" fontId="6" fillId="0" borderId="1" xfId="0" applyNumberFormat="1" applyFont="1" applyBorder="1" applyAlignment="1">
      <alignment vertical="center"/>
    </xf>
    <xf numFmtId="0" fontId="7" fillId="0" borderId="1" xfId="0" applyFont="1" applyBorder="1" applyAlignment="1">
      <alignment horizontal="right" vertical="center" shrinkToFit="1"/>
    </xf>
    <xf numFmtId="0" fontId="6" fillId="0" borderId="7" xfId="0" applyFont="1" applyBorder="1" applyAlignment="1">
      <alignment vertical="center"/>
    </xf>
    <xf numFmtId="0" fontId="7" fillId="0" borderId="6" xfId="0" applyFont="1" applyBorder="1" applyAlignment="1">
      <alignment horizontal="right" vertical="center" shrinkToFit="1"/>
    </xf>
    <xf numFmtId="0" fontId="6" fillId="0" borderId="1" xfId="0" applyFont="1" applyBorder="1" applyAlignment="1">
      <alignment horizontal="center" vertical="center"/>
    </xf>
    <xf numFmtId="0" fontId="7" fillId="0" borderId="2" xfId="0" applyFont="1" applyBorder="1" applyAlignment="1">
      <alignment horizontal="right" vertical="center" shrinkToFit="1"/>
    </xf>
    <xf numFmtId="0" fontId="2" fillId="0" borderId="0" xfId="0" applyAlignment="1">
      <alignment horizontal="right" vertical="center"/>
    </xf>
    <xf numFmtId="0" fontId="1" fillId="0" borderId="0" xfId="0" applyAlignment="1">
      <alignment vertical="center"/>
    </xf>
    <xf numFmtId="0" fontId="0" fillId="0" borderId="8" xfId="0" applyAlignment="1" quotePrefix="1">
      <alignment vertical="center"/>
    </xf>
    <xf numFmtId="0" fontId="0" fillId="0" borderId="8" xfId="0" applyAlignment="1">
      <alignment vertical="center"/>
    </xf>
    <xf numFmtId="0" fontId="8" fillId="0" borderId="0" xfId="0" applyAlignment="1">
      <alignment vertical="center"/>
    </xf>
    <xf numFmtId="0" fontId="1" fillId="0" borderId="1" xfId="0" applyFont="1" applyBorder="1" applyAlignment="1">
      <alignment horizontal="centerContinuous" vertical="center"/>
    </xf>
    <xf numFmtId="0" fontId="1" fillId="2" borderId="1" xfId="0" applyFont="1" applyFill="1" applyBorder="1" applyAlignment="1">
      <alignment horizontal="centerContinuous"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Continuous" vertical="center"/>
    </xf>
    <xf numFmtId="0" fontId="1" fillId="2" borderId="1" xfId="0" applyFont="1" applyFill="1" applyBorder="1" applyAlignment="1">
      <alignment horizontal="center" vertical="center" wrapText="1"/>
    </xf>
    <xf numFmtId="0" fontId="9" fillId="0" borderId="0" xfId="0" applyFont="1" applyAlignment="1">
      <alignment/>
    </xf>
    <xf numFmtId="49" fontId="9" fillId="0" borderId="1" xfId="0" applyNumberFormat="1" applyBorder="1" applyAlignment="1">
      <alignment vertical="center" shrinkToFit="1"/>
    </xf>
    <xf numFmtId="0" fontId="9" fillId="0" borderId="2" xfId="0" applyBorder="1" applyAlignment="1">
      <alignment horizontal="left" vertical="center" shrinkToFit="1"/>
    </xf>
    <xf numFmtId="1" fontId="0" fillId="0" borderId="0" xfId="0" applyNumberFormat="1" applyAlignment="1">
      <alignment vertical="center"/>
    </xf>
    <xf numFmtId="1" fontId="0" fillId="0" borderId="0" xfId="0" applyNumberFormat="1" applyAlignment="1">
      <alignment vertical="center" wrapText="1"/>
    </xf>
    <xf numFmtId="0" fontId="0" fillId="0" borderId="0" xfId="0" applyAlignment="1">
      <alignment horizontal="center"/>
    </xf>
    <xf numFmtId="0" fontId="0" fillId="0" borderId="0" xfId="0" applyAlignment="1">
      <alignment horizontal="right"/>
    </xf>
    <xf numFmtId="0" fontId="1" fillId="0" borderId="1" xfId="0" applyFont="1" applyBorder="1" applyAlignment="1">
      <alignment horizontal="centerContinuous" vertical="center" wrapText="1"/>
    </xf>
    <xf numFmtId="0" fontId="1" fillId="0" borderId="3" xfId="0" applyFont="1" applyBorder="1" applyAlignment="1">
      <alignment horizontal="center" vertical="center" wrapText="1"/>
    </xf>
    <xf numFmtId="0" fontId="0" fillId="0" borderId="0" xfId="0" applyAlignment="1">
      <alignment vertical="center" wrapText="1"/>
    </xf>
    <xf numFmtId="0" fontId="0" fillId="0" borderId="3" xfId="0" applyBorder="1" applyAlignment="1">
      <alignment horizontal="center" vertical="center" wrapText="1"/>
    </xf>
    <xf numFmtId="4" fontId="10" fillId="0" borderId="2" xfId="0" applyNumberFormat="1" applyFont="1" applyBorder="1" applyAlignment="1">
      <alignment horizontal="right" vertical="center" shrinkToFit="1"/>
    </xf>
    <xf numFmtId="176" fontId="0" fillId="0" borderId="0" xfId="0" applyNumberFormat="1" applyAlignment="1">
      <alignment/>
    </xf>
    <xf numFmtId="0" fontId="7" fillId="0" borderId="0" xfId="0" applyFont="1" applyAlignment="1">
      <alignment/>
    </xf>
    <xf numFmtId="49" fontId="10" fillId="0" borderId="9" xfId="0" applyNumberFormat="1" applyFont="1" applyBorder="1" applyAlignment="1">
      <alignment vertical="center" shrinkToFit="1"/>
    </xf>
    <xf numFmtId="49" fontId="10" fillId="0" borderId="2" xfId="0" applyNumberFormat="1" applyFont="1" applyBorder="1" applyAlignment="1">
      <alignment vertical="center" shrinkToFit="1"/>
    </xf>
    <xf numFmtId="0" fontId="10" fillId="0" borderId="2" xfId="0" applyFont="1" applyBorder="1" applyAlignment="1">
      <alignment horizontal="left" vertical="center" shrinkToFit="1"/>
    </xf>
    <xf numFmtId="0" fontId="10" fillId="0" borderId="2" xfId="0" applyFont="1" applyBorder="1" applyAlignment="1">
      <alignment horizontal="center" vertical="center" shrinkToFit="1"/>
    </xf>
    <xf numFmtId="4" fontId="10" fillId="0" borderId="4" xfId="0" applyNumberFormat="1" applyFont="1" applyBorder="1" applyAlignment="1">
      <alignment horizontal="right" vertical="center" shrinkToFit="1"/>
    </xf>
    <xf numFmtId="49" fontId="10" fillId="0" borderId="10" xfId="0" applyNumberFormat="1" applyFont="1" applyBorder="1" applyAlignment="1">
      <alignment vertical="center" shrinkToFit="1"/>
    </xf>
    <xf numFmtId="49" fontId="10" fillId="0" borderId="11" xfId="0" applyNumberFormat="1" applyFont="1" applyBorder="1" applyAlignment="1">
      <alignment vertical="center" shrinkToFit="1"/>
    </xf>
    <xf numFmtId="0" fontId="10" fillId="0" borderId="11" xfId="0" applyFont="1" applyBorder="1" applyAlignment="1">
      <alignment horizontal="left" vertical="center" shrinkToFit="1"/>
    </xf>
    <xf numFmtId="4" fontId="10" fillId="0" borderId="12" xfId="0" applyNumberFormat="1" applyFont="1" applyBorder="1" applyAlignment="1">
      <alignment horizontal="right" vertical="center" shrinkToFit="1"/>
    </xf>
    <xf numFmtId="4" fontId="10" fillId="0" borderId="11" xfId="0" applyNumberFormat="1" applyFont="1" applyBorder="1" applyAlignment="1">
      <alignment horizontal="right" vertical="center" shrinkToFit="1"/>
    </xf>
    <xf numFmtId="0" fontId="10" fillId="0" borderId="11" xfId="0" applyFont="1" applyBorder="1" applyAlignment="1">
      <alignment horizontal="center" vertical="center" shrinkToFit="1"/>
    </xf>
    <xf numFmtId="0" fontId="4" fillId="0" borderId="1" xfId="0" applyFont="1" applyBorder="1" applyAlignment="1">
      <alignment horizontal="center" vertical="center" wrapText="1"/>
    </xf>
    <xf numFmtId="0" fontId="6" fillId="0" borderId="0" xfId="0" applyFont="1" applyAlignment="1">
      <alignment/>
    </xf>
    <xf numFmtId="0" fontId="6" fillId="0" borderId="0" xfId="0" applyFont="1" applyAlignment="1">
      <alignment horizontal="centerContinuous" vertical="center"/>
    </xf>
    <xf numFmtId="0" fontId="6" fillId="0" borderId="0" xfId="0" applyFont="1" applyAlignment="1">
      <alignment horizontal="right" vertical="center"/>
    </xf>
    <xf numFmtId="0" fontId="3" fillId="0" borderId="0" xfId="0" applyFont="1" applyAlignment="1">
      <alignment horizontal="centerContinuous" vertical="center"/>
    </xf>
    <xf numFmtId="0" fontId="11" fillId="0" borderId="0" xfId="0" applyFont="1" applyAlignment="1">
      <alignment horizontal="centerContinuous" vertical="center"/>
    </xf>
    <xf numFmtId="0" fontId="1" fillId="0" borderId="0" xfId="0" applyFont="1" applyAlignment="1">
      <alignment horizontal="left"/>
    </xf>
    <xf numFmtId="0" fontId="1" fillId="0" borderId="0" xfId="0" applyFont="1" applyAlignment="1">
      <alignment/>
    </xf>
    <xf numFmtId="0" fontId="6" fillId="0" borderId="0" xfId="0" applyFont="1" applyAlignment="1">
      <alignment horizontal="right"/>
    </xf>
    <xf numFmtId="0" fontId="1" fillId="0" borderId="13" xfId="0" applyFont="1" applyBorder="1" applyAlignment="1">
      <alignment horizontal="centerContinuous" vertical="center"/>
    </xf>
    <xf numFmtId="0" fontId="1" fillId="0" borderId="14" xfId="0" applyFont="1" applyBorder="1" applyAlignment="1">
      <alignment horizontal="centerContinuous" vertical="center"/>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0" fillId="0" borderId="9" xfId="0" applyFont="1" applyBorder="1" applyAlignment="1">
      <alignment horizontal="left" vertical="center" wrapText="1" shrinkToFit="1"/>
    </xf>
    <xf numFmtId="0" fontId="10" fillId="0" borderId="2" xfId="0" applyFont="1" applyBorder="1" applyAlignment="1">
      <alignment horizontal="left" vertical="center" wrapText="1" shrinkToFit="1"/>
    </xf>
    <xf numFmtId="4" fontId="10" fillId="0" borderId="2" xfId="0" applyNumberFormat="1" applyFont="1" applyBorder="1" applyAlignment="1">
      <alignment horizontal="right" vertical="center" wrapText="1" shrinkToFit="1"/>
    </xf>
    <xf numFmtId="49" fontId="9" fillId="0" borderId="3" xfId="0" applyNumberFormat="1" applyBorder="1" applyAlignment="1">
      <alignment vertical="center" shrinkToFit="1"/>
    </xf>
    <xf numFmtId="0" fontId="9" fillId="0" borderId="4" xfId="0" applyBorder="1" applyAlignment="1">
      <alignment horizontal="left" vertical="center" shrinkToFit="1"/>
    </xf>
    <xf numFmtId="0" fontId="9" fillId="0" borderId="1" xfId="0" applyBorder="1" applyAlignment="1">
      <alignment horizontal="left" vertical="center" shrinkToFit="1"/>
    </xf>
    <xf numFmtId="0" fontId="0" fillId="0" borderId="3" xfId="0" applyFont="1" applyBorder="1" applyAlignment="1">
      <alignment horizontal="center" vertical="center" wrapText="1"/>
    </xf>
    <xf numFmtId="49" fontId="9" fillId="0" borderId="5" xfId="0" applyNumberFormat="1" applyBorder="1" applyAlignment="1">
      <alignment vertical="center" shrinkToFit="1"/>
    </xf>
    <xf numFmtId="0" fontId="9" fillId="0" borderId="6" xfId="0" applyBorder="1" applyAlignment="1">
      <alignment horizontal="left" vertical="center" shrinkToFit="1"/>
    </xf>
    <xf numFmtId="0" fontId="9" fillId="0" borderId="6" xfId="0" applyFont="1" applyBorder="1" applyAlignment="1">
      <alignment horizontal="left" vertical="center" shrinkToFit="1"/>
    </xf>
    <xf numFmtId="176" fontId="0" fillId="0" borderId="0" xfId="0" applyNumberFormat="1" applyAlignment="1">
      <alignment/>
    </xf>
    <xf numFmtId="0" fontId="10" fillId="0" borderId="2" xfId="0" applyNumberFormat="1" applyFont="1" applyBorder="1" applyAlignment="1">
      <alignment horizontal="right" vertical="center" shrinkToFit="1"/>
    </xf>
    <xf numFmtId="0" fontId="5" fillId="0" borderId="1" xfId="0" applyAlignment="1" quotePrefix="1">
      <alignment horizontal="center" vertical="center"/>
    </xf>
    <xf numFmtId="0" fontId="5" fillId="0" borderId="1" xfId="0" applyAlignment="1">
      <alignment horizontal="center" vertical="center"/>
    </xf>
    <xf numFmtId="0" fontId="3" fillId="0" borderId="0" xfId="0" applyFont="1" applyAlignment="1">
      <alignment horizontal="center" vertical="center"/>
    </xf>
    <xf numFmtId="0" fontId="3" fillId="0" borderId="0" xfId="0"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3" fillId="0" borderId="0" xfId="0"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 xfId="0" applyBorder="1" applyAlignment="1">
      <alignment horizontal="center"/>
    </xf>
    <xf numFmtId="0" fontId="0" fillId="0" borderId="8" xfId="0" applyBorder="1" applyAlignment="1">
      <alignment horizontal="center"/>
    </xf>
    <xf numFmtId="1" fontId="1" fillId="0" borderId="1" xfId="0" applyNumberFormat="1" applyFont="1" applyBorder="1" applyAlignment="1">
      <alignment horizontal="center" vertical="center" wrapText="1"/>
    </xf>
    <xf numFmtId="0" fontId="1" fillId="0" borderId="18" xfId="0" applyFont="1" applyBorder="1" applyAlignment="1">
      <alignment horizontal="center" vertical="center" wrapText="1"/>
    </xf>
    <xf numFmtId="1" fontId="1" fillId="0" borderId="13" xfId="0" applyNumberFormat="1" applyFont="1" applyBorder="1" applyAlignment="1">
      <alignment horizontal="center" vertical="center"/>
    </xf>
    <xf numFmtId="0" fontId="0" fillId="0" borderId="1" xfId="0" applyNumberFormat="1" applyFont="1" applyBorder="1" applyAlignment="1">
      <alignment horizontal="right" vertical="center"/>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2" borderId="1" xfId="0" applyNumberFormat="1" applyFont="1" applyFill="1" applyBorder="1" applyAlignment="1">
      <alignment horizontal="center" vertical="center" wrapText="1"/>
    </xf>
    <xf numFmtId="0" fontId="9" fillId="0" borderId="6" xfId="0" applyNumberFormat="1" applyBorder="1" applyAlignment="1">
      <alignment vertical="center" shrinkToFit="1"/>
    </xf>
    <xf numFmtId="0" fontId="9" fillId="0" borderId="2" xfId="0" applyNumberFormat="1" applyBorder="1" applyAlignment="1">
      <alignment vertical="center" shrinkToFit="1"/>
    </xf>
    <xf numFmtId="0" fontId="9" fillId="0" borderId="4" xfId="0" applyNumberFormat="1" applyBorder="1" applyAlignment="1">
      <alignment vertical="center" shrinkToFit="1"/>
    </xf>
    <xf numFmtId="0" fontId="9" fillId="0" borderId="1" xfId="0" applyNumberFormat="1" applyBorder="1" applyAlignment="1">
      <alignment vertical="center" shrinkToFit="1"/>
    </xf>
    <xf numFmtId="0" fontId="0" fillId="0" borderId="0" xfId="0" applyAlignment="1">
      <alignment horizontal="center" vertical="center" shrinkToFit="1"/>
    </xf>
    <xf numFmtId="0" fontId="0" fillId="0" borderId="0" xfId="0" applyAlignment="1">
      <alignment horizontal="center" shrinkToFit="1"/>
    </xf>
    <xf numFmtId="0" fontId="0" fillId="0" borderId="8" xfId="0" applyBorder="1" applyAlignment="1">
      <alignment horizontal="center" shrinkToFit="1"/>
    </xf>
    <xf numFmtId="0" fontId="10" fillId="0" borderId="11" xfId="0" applyNumberFormat="1" applyFont="1" applyBorder="1" applyAlignment="1">
      <alignment horizontal="right" vertical="center" shrinkToFit="1"/>
    </xf>
    <xf numFmtId="0" fontId="10" fillId="0" borderId="2" xfId="0" applyNumberFormat="1" applyFont="1" applyBorder="1" applyAlignment="1">
      <alignment vertical="center" shrinkToFit="1"/>
    </xf>
    <xf numFmtId="0" fontId="10" fillId="0" borderId="11" xfId="0" applyNumberFormat="1" applyFont="1" applyBorder="1" applyAlignment="1">
      <alignmen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556;&#20891;\13&#37096;&#38376;&#20915;&#31639;\2015\2014&#24180;&#37096;&#38376;&#20915;&#31639;&#20844;&#24320;&#36164;&#26009;\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zoomScaleSheetLayoutView="100" workbookViewId="0" topLeftCell="B1">
      <selection activeCell="A1" sqref="A1"/>
    </sheetView>
  </sheetViews>
  <sheetFormatPr defaultColWidth="9.00390625" defaultRowHeight="14.25"/>
  <sheetData/>
  <sheetProtection/>
  <printOptions/>
  <pageMargins left="0.747823152016467" right="0.747823152016467"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4"/>
  <sheetViews>
    <sheetView showGridLines="0" showZeros="0" workbookViewId="0" topLeftCell="A1">
      <selection activeCell="A2" sqref="A2:D2"/>
    </sheetView>
  </sheetViews>
  <sheetFormatPr defaultColWidth="9.00390625" defaultRowHeight="14.25"/>
  <cols>
    <col min="1" max="1" width="24.75390625" style="2" customWidth="1"/>
    <col min="2" max="2" width="16.50390625" style="2" customWidth="1"/>
    <col min="3" max="3" width="25.375" style="2" customWidth="1"/>
    <col min="4" max="4" width="18.625" style="2" customWidth="1"/>
    <col min="5" max="16384" width="9.00390625" style="2" customWidth="1"/>
  </cols>
  <sheetData>
    <row r="1" s="3" customFormat="1" ht="19.5" customHeight="1">
      <c r="D1" s="4" t="s">
        <v>0</v>
      </c>
    </row>
    <row r="2" spans="1:4" ht="28.5" customHeight="1">
      <c r="A2" s="86" t="s">
        <v>267</v>
      </c>
      <c r="B2" s="87"/>
      <c r="C2" s="87"/>
      <c r="D2" s="87"/>
    </row>
    <row r="3" spans="1:4" ht="19.5" customHeight="1">
      <c r="A3" s="5"/>
      <c r="B3" s="6"/>
      <c r="C3" s="6"/>
      <c r="D3" s="7" t="s">
        <v>1</v>
      </c>
    </row>
    <row r="4" spans="1:4" ht="21.75" customHeight="1">
      <c r="A4" s="84" t="s">
        <v>2</v>
      </c>
      <c r="B4" s="85"/>
      <c r="C4" s="84" t="s">
        <v>3</v>
      </c>
      <c r="D4" s="85"/>
    </row>
    <row r="5" spans="1:4" ht="21.75" customHeight="1">
      <c r="A5" s="8" t="s">
        <v>4</v>
      </c>
      <c r="B5" s="9" t="s">
        <v>5</v>
      </c>
      <c r="C5" s="8" t="s">
        <v>4</v>
      </c>
      <c r="D5" s="9" t="s">
        <v>5</v>
      </c>
    </row>
    <row r="6" spans="1:4" ht="18.75" customHeight="1">
      <c r="A6" s="10" t="s">
        <v>6</v>
      </c>
      <c r="B6" s="11">
        <v>83421.42</v>
      </c>
      <c r="C6" s="10" t="s">
        <v>7</v>
      </c>
      <c r="D6" s="12">
        <v>73033.86</v>
      </c>
    </row>
    <row r="7" spans="1:4" ht="18.75" customHeight="1">
      <c r="A7" s="10" t="s">
        <v>8</v>
      </c>
      <c r="B7" s="11">
        <v>560.1</v>
      </c>
      <c r="C7" s="10" t="s">
        <v>9</v>
      </c>
      <c r="D7" s="12">
        <v>0</v>
      </c>
    </row>
    <row r="8" spans="1:4" ht="18.75" customHeight="1">
      <c r="A8" s="10" t="s">
        <v>10</v>
      </c>
      <c r="B8" s="11">
        <v>1100.42</v>
      </c>
      <c r="C8" s="10" t="s">
        <v>11</v>
      </c>
      <c r="D8" s="12">
        <v>0</v>
      </c>
    </row>
    <row r="9" spans="1:4" ht="18.75" customHeight="1">
      <c r="A9" s="10" t="s">
        <v>12</v>
      </c>
      <c r="B9" s="11">
        <v>0</v>
      </c>
      <c r="C9" s="10" t="s">
        <v>13</v>
      </c>
      <c r="D9" s="12">
        <v>0</v>
      </c>
    </row>
    <row r="10" spans="1:4" ht="18.75" customHeight="1">
      <c r="A10" s="10" t="s">
        <v>14</v>
      </c>
      <c r="B10" s="11">
        <v>2055.09</v>
      </c>
      <c r="C10" s="13" t="s">
        <v>15</v>
      </c>
      <c r="D10" s="14">
        <v>287.61</v>
      </c>
    </row>
    <row r="11" spans="1:4" ht="18.75" customHeight="1">
      <c r="A11" s="10" t="s">
        <v>16</v>
      </c>
      <c r="B11" s="11">
        <v>0</v>
      </c>
      <c r="C11" s="10" t="s">
        <v>17</v>
      </c>
      <c r="D11" s="11">
        <v>300.07</v>
      </c>
    </row>
    <row r="12" spans="1:4" ht="18.75" customHeight="1">
      <c r="A12" s="10" t="s">
        <v>18</v>
      </c>
      <c r="B12" s="11">
        <v>368.8</v>
      </c>
      <c r="C12" s="15" t="s">
        <v>19</v>
      </c>
      <c r="D12" s="16">
        <v>0</v>
      </c>
    </row>
    <row r="13" spans="1:4" ht="18.75" customHeight="1">
      <c r="A13" s="17"/>
      <c r="B13" s="18" t="s">
        <v>20</v>
      </c>
      <c r="C13" s="19" t="s">
        <v>21</v>
      </c>
      <c r="D13" s="12">
        <v>9337.24</v>
      </c>
    </row>
    <row r="14" spans="1:4" ht="18.75" customHeight="1">
      <c r="A14" s="10"/>
      <c r="B14" s="18" t="s">
        <v>20</v>
      </c>
      <c r="C14" s="19" t="s">
        <v>22</v>
      </c>
      <c r="D14" s="12">
        <v>2162.49</v>
      </c>
    </row>
    <row r="15" spans="1:4" ht="18.75" customHeight="1">
      <c r="A15" s="10"/>
      <c r="B15" s="18" t="s">
        <v>20</v>
      </c>
      <c r="C15" s="19" t="s">
        <v>23</v>
      </c>
      <c r="D15" s="12">
        <v>0</v>
      </c>
    </row>
    <row r="16" spans="1:4" ht="18.75" customHeight="1">
      <c r="A16" s="10"/>
      <c r="B16" s="18" t="s">
        <v>20</v>
      </c>
      <c r="C16" s="19" t="s">
        <v>24</v>
      </c>
      <c r="D16" s="12">
        <v>0</v>
      </c>
    </row>
    <row r="17" spans="1:4" ht="18.75" customHeight="1">
      <c r="A17" s="10"/>
      <c r="B17" s="18" t="s">
        <v>20</v>
      </c>
      <c r="C17" s="19" t="s">
        <v>25</v>
      </c>
      <c r="D17" s="12">
        <v>0</v>
      </c>
    </row>
    <row r="18" spans="1:4" ht="18.75" customHeight="1">
      <c r="A18" s="10"/>
      <c r="B18" s="18" t="s">
        <v>20</v>
      </c>
      <c r="C18" s="19" t="s">
        <v>26</v>
      </c>
      <c r="D18" s="12">
        <v>0</v>
      </c>
    </row>
    <row r="19" spans="1:4" ht="18.75" customHeight="1">
      <c r="A19" s="10"/>
      <c r="B19" s="18" t="s">
        <v>20</v>
      </c>
      <c r="C19" s="19" t="s">
        <v>27</v>
      </c>
      <c r="D19" s="12">
        <v>0</v>
      </c>
    </row>
    <row r="20" spans="1:4" ht="18.75" customHeight="1">
      <c r="A20" s="10"/>
      <c r="B20" s="18" t="s">
        <v>20</v>
      </c>
      <c r="C20" s="19" t="s">
        <v>28</v>
      </c>
      <c r="D20" s="12">
        <v>0</v>
      </c>
    </row>
    <row r="21" spans="1:4" ht="18.75" customHeight="1">
      <c r="A21" s="10"/>
      <c r="B21" s="18" t="s">
        <v>20</v>
      </c>
      <c r="C21" s="19" t="s">
        <v>29</v>
      </c>
      <c r="D21" s="12">
        <v>0</v>
      </c>
    </row>
    <row r="22" spans="1:4" ht="18.75" customHeight="1">
      <c r="A22" s="10"/>
      <c r="B22" s="18" t="s">
        <v>20</v>
      </c>
      <c r="C22" s="19" t="s">
        <v>30</v>
      </c>
      <c r="D22" s="12">
        <v>0</v>
      </c>
    </row>
    <row r="23" spans="1:4" ht="18.75" customHeight="1">
      <c r="A23" s="10"/>
      <c r="B23" s="18" t="s">
        <v>20</v>
      </c>
      <c r="C23" s="19" t="s">
        <v>31</v>
      </c>
      <c r="D23" s="12">
        <v>0</v>
      </c>
    </row>
    <row r="24" spans="1:4" ht="18.75" customHeight="1">
      <c r="A24" s="10"/>
      <c r="B24" s="18" t="s">
        <v>20</v>
      </c>
      <c r="C24" s="19" t="s">
        <v>32</v>
      </c>
      <c r="D24" s="12">
        <v>343.75</v>
      </c>
    </row>
    <row r="25" spans="1:4" ht="26.25" customHeight="1">
      <c r="A25" s="10"/>
      <c r="B25" s="18" t="s">
        <v>20</v>
      </c>
      <c r="C25" s="19" t="s">
        <v>33</v>
      </c>
      <c r="D25" s="12">
        <v>0</v>
      </c>
    </row>
    <row r="26" spans="1:4" ht="26.25" customHeight="1">
      <c r="A26" s="10"/>
      <c r="B26" s="18" t="s">
        <v>20</v>
      </c>
      <c r="C26" s="19" t="s">
        <v>34</v>
      </c>
      <c r="D26" s="12">
        <v>0</v>
      </c>
    </row>
    <row r="27" spans="1:4" ht="26.25" customHeight="1">
      <c r="A27" s="15"/>
      <c r="B27" s="20" t="s">
        <v>35</v>
      </c>
      <c r="C27" s="10" t="s">
        <v>36</v>
      </c>
      <c r="D27" s="12">
        <v>560.1</v>
      </c>
    </row>
    <row r="28" spans="1:4" ht="26.25" customHeight="1">
      <c r="A28" s="21" t="s">
        <v>37</v>
      </c>
      <c r="B28" s="12">
        <v>86945.73</v>
      </c>
      <c r="C28" s="21" t="s">
        <v>38</v>
      </c>
      <c r="D28" s="12">
        <v>86025.12</v>
      </c>
    </row>
    <row r="29" spans="1:4" ht="26.25" customHeight="1">
      <c r="A29" s="10" t="s">
        <v>39</v>
      </c>
      <c r="B29" s="12">
        <v>31.88</v>
      </c>
      <c r="C29" s="10" t="s">
        <v>40</v>
      </c>
      <c r="D29" s="12">
        <v>127.03</v>
      </c>
    </row>
    <row r="30" spans="1:4" ht="26.25" customHeight="1">
      <c r="A30" s="10" t="s">
        <v>41</v>
      </c>
      <c r="B30" s="12">
        <v>11410.77</v>
      </c>
      <c r="C30" s="10" t="s">
        <v>42</v>
      </c>
      <c r="D30" s="12">
        <v>77.63</v>
      </c>
    </row>
    <row r="31" spans="1:4" ht="26.25" customHeight="1">
      <c r="A31" s="10" t="s">
        <v>43</v>
      </c>
      <c r="B31" s="12">
        <v>0</v>
      </c>
      <c r="C31" s="10" t="s">
        <v>44</v>
      </c>
      <c r="D31" s="12">
        <v>12236.23</v>
      </c>
    </row>
    <row r="32" spans="1:4" ht="26.25" customHeight="1">
      <c r="A32" s="10"/>
      <c r="B32" s="22" t="s">
        <v>45</v>
      </c>
      <c r="C32" s="10" t="s">
        <v>46</v>
      </c>
      <c r="D32" s="12">
        <v>0</v>
      </c>
    </row>
    <row r="33" spans="1:4" ht="26.25" customHeight="1">
      <c r="A33" s="21" t="s">
        <v>47</v>
      </c>
      <c r="B33" s="12">
        <v>98388.38</v>
      </c>
      <c r="C33" s="21" t="s">
        <v>48</v>
      </c>
      <c r="D33" s="12">
        <v>98388.38</v>
      </c>
    </row>
    <row r="34" ht="26.25" customHeight="1">
      <c r="A34" s="2" t="s">
        <v>49</v>
      </c>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0.25" customHeight="1"/>
    <row r="254" ht="20.25" customHeight="1"/>
    <row r="255" ht="20.25" customHeight="1"/>
    <row r="256" ht="20.25" customHeight="1"/>
  </sheetData>
  <sheetProtection/>
  <mergeCells count="3">
    <mergeCell ref="A4:B4"/>
    <mergeCell ref="C4:D4"/>
    <mergeCell ref="A2:D2"/>
  </mergeCells>
  <printOptions horizontalCentered="1"/>
  <pageMargins left="0.15970225643923902" right="0.3200988600573202" top="0.7401852157172256" bottom="0.3700926078586128" header="0.3937007874015748" footer="0.17011761665344238"/>
  <pageSetup fitToHeight="1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9"/>
  <sheetViews>
    <sheetView showGridLines="0" showZeros="0" zoomScaleSheetLayoutView="100" workbookViewId="0" topLeftCell="A1">
      <selection activeCell="A2" sqref="A2:K2"/>
    </sheetView>
  </sheetViews>
  <sheetFormatPr defaultColWidth="9.00390625" defaultRowHeight="14.25"/>
  <cols>
    <col min="1" max="3" width="4.25390625" style="2" customWidth="1"/>
    <col min="4" max="4" width="27.75390625" style="2" customWidth="1"/>
    <col min="5" max="11" width="7.875" style="2" customWidth="1"/>
    <col min="12" max="16384" width="9.00390625" style="2" customWidth="1"/>
  </cols>
  <sheetData>
    <row r="1" spans="8:11" s="3" customFormat="1" ht="27" customHeight="1">
      <c r="H1" s="23"/>
      <c r="K1" s="4" t="s">
        <v>50</v>
      </c>
    </row>
    <row r="2" spans="1:11" ht="22.5" customHeight="1">
      <c r="A2" s="90" t="s">
        <v>51</v>
      </c>
      <c r="B2" s="90"/>
      <c r="C2" s="90"/>
      <c r="D2" s="90"/>
      <c r="E2" s="90"/>
      <c r="F2" s="90"/>
      <c r="G2" s="90"/>
      <c r="H2" s="90"/>
      <c r="I2" s="90"/>
      <c r="J2" s="90"/>
      <c r="K2" s="90"/>
    </row>
    <row r="3" spans="4:11" s="24" customFormat="1" ht="19.5" customHeight="1">
      <c r="D3" s="25"/>
      <c r="E3" s="26"/>
      <c r="F3" s="26"/>
      <c r="K3" s="110" t="s">
        <v>1</v>
      </c>
    </row>
    <row r="4" spans="1:11" s="27" customFormat="1" ht="21" customHeight="1">
      <c r="A4" s="28" t="s">
        <v>52</v>
      </c>
      <c r="B4" s="28"/>
      <c r="C4" s="28"/>
      <c r="D4" s="28"/>
      <c r="E4" s="29" t="s">
        <v>53</v>
      </c>
      <c r="F4" s="29"/>
      <c r="G4" s="29"/>
      <c r="H4" s="29"/>
      <c r="I4" s="29"/>
      <c r="J4" s="29"/>
      <c r="K4" s="29"/>
    </row>
    <row r="5" spans="1:11" ht="19.5" customHeight="1">
      <c r="A5" s="28" t="s">
        <v>54</v>
      </c>
      <c r="B5" s="28"/>
      <c r="C5" s="28"/>
      <c r="D5" s="88" t="s">
        <v>55</v>
      </c>
      <c r="E5" s="89" t="s">
        <v>56</v>
      </c>
      <c r="F5" s="31" t="s">
        <v>57</v>
      </c>
      <c r="G5" s="31"/>
      <c r="H5" s="31"/>
      <c r="I5" s="31" t="s">
        <v>58</v>
      </c>
      <c r="J5" s="31"/>
      <c r="K5" s="31"/>
    </row>
    <row r="6" spans="1:11" ht="20.25" customHeight="1">
      <c r="A6" s="30" t="s">
        <v>59</v>
      </c>
      <c r="B6" s="30" t="s">
        <v>60</v>
      </c>
      <c r="C6" s="30" t="s">
        <v>61</v>
      </c>
      <c r="D6" s="88"/>
      <c r="E6" s="89"/>
      <c r="F6" s="30" t="s">
        <v>62</v>
      </c>
      <c r="G6" s="32" t="s">
        <v>63</v>
      </c>
      <c r="H6" s="32" t="s">
        <v>64</v>
      </c>
      <c r="I6" s="30" t="s">
        <v>62</v>
      </c>
      <c r="J6" s="32" t="s">
        <v>63</v>
      </c>
      <c r="K6" s="32" t="s">
        <v>64</v>
      </c>
    </row>
    <row r="7" spans="1:11" ht="18.75" customHeight="1">
      <c r="A7" s="30"/>
      <c r="B7" s="30"/>
      <c r="C7" s="30"/>
      <c r="D7" s="81" t="s">
        <v>265</v>
      </c>
      <c r="E7" s="102">
        <v>82654.62</v>
      </c>
      <c r="F7" s="102">
        <v>82094.52</v>
      </c>
      <c r="G7" s="102">
        <v>5557.89</v>
      </c>
      <c r="H7" s="102">
        <v>76536.63</v>
      </c>
      <c r="I7" s="102">
        <v>560.1</v>
      </c>
      <c r="J7" s="102">
        <v>545.29</v>
      </c>
      <c r="K7" s="102">
        <v>14.81</v>
      </c>
    </row>
    <row r="8" spans="1:11" ht="18.75" customHeight="1">
      <c r="A8" s="30"/>
      <c r="B8" s="30"/>
      <c r="C8" s="30"/>
      <c r="D8" s="81" t="s">
        <v>266</v>
      </c>
      <c r="E8" s="103"/>
      <c r="F8" s="104"/>
      <c r="G8" s="105"/>
      <c r="H8" s="105"/>
      <c r="I8" s="104"/>
      <c r="J8" s="105"/>
      <c r="K8" s="105"/>
    </row>
    <row r="9" spans="1:11" s="33" customFormat="1" ht="18" customHeight="1">
      <c r="A9" s="79">
        <v>201</v>
      </c>
      <c r="B9" s="79"/>
      <c r="C9" s="79"/>
      <c r="D9" s="80" t="s">
        <v>65</v>
      </c>
      <c r="E9" s="106">
        <f aca="true" t="shared" si="0" ref="E9:E38">F9+I9</f>
        <v>12040.02</v>
      </c>
      <c r="F9" s="106">
        <f aca="true" t="shared" si="1" ref="F9:F38">SUM(G9:H9)</f>
        <v>12040.02</v>
      </c>
      <c r="G9" s="106">
        <f>G10+G16</f>
        <v>564.9100000000001</v>
      </c>
      <c r="H9" s="106">
        <v>11475.11</v>
      </c>
      <c r="I9" s="106">
        <v>0</v>
      </c>
      <c r="J9" s="106">
        <v>0</v>
      </c>
      <c r="K9" s="106">
        <v>0</v>
      </c>
    </row>
    <row r="10" spans="1:11" s="33" customFormat="1" ht="18" customHeight="1">
      <c r="A10" s="34"/>
      <c r="B10" s="34">
        <v>10</v>
      </c>
      <c r="C10" s="34"/>
      <c r="D10" s="35" t="s">
        <v>66</v>
      </c>
      <c r="E10" s="107">
        <f t="shared" si="0"/>
        <v>11877.369999999999</v>
      </c>
      <c r="F10" s="107">
        <f t="shared" si="1"/>
        <v>11877.369999999999</v>
      </c>
      <c r="G10" s="107">
        <f>SUM(G11:G15)</f>
        <v>564.9100000000001</v>
      </c>
      <c r="H10" s="107">
        <f>SUM(H11:H15)</f>
        <v>11312.46</v>
      </c>
      <c r="I10" s="107">
        <v>0</v>
      </c>
      <c r="J10" s="107">
        <v>0</v>
      </c>
      <c r="K10" s="107">
        <v>0</v>
      </c>
    </row>
    <row r="11" spans="1:11" s="33" customFormat="1" ht="18" customHeight="1">
      <c r="A11" s="34"/>
      <c r="B11" s="34"/>
      <c r="C11" s="34" t="s">
        <v>67</v>
      </c>
      <c r="D11" s="35" t="s">
        <v>68</v>
      </c>
      <c r="E11" s="107">
        <f t="shared" si="0"/>
        <v>20.37</v>
      </c>
      <c r="F11" s="107">
        <f t="shared" si="1"/>
        <v>20.37</v>
      </c>
      <c r="G11" s="107">
        <v>0</v>
      </c>
      <c r="H11" s="107">
        <v>20.37</v>
      </c>
      <c r="I11" s="107">
        <v>0</v>
      </c>
      <c r="J11" s="107">
        <v>0</v>
      </c>
      <c r="K11" s="107">
        <v>0</v>
      </c>
    </row>
    <row r="12" spans="1:11" s="33" customFormat="1" ht="18" customHeight="1">
      <c r="A12" s="34"/>
      <c r="B12" s="34"/>
      <c r="C12" s="34" t="s">
        <v>69</v>
      </c>
      <c r="D12" s="35" t="s">
        <v>70</v>
      </c>
      <c r="E12" s="107">
        <f t="shared" si="0"/>
        <v>227.42000000000002</v>
      </c>
      <c r="F12" s="107">
        <f t="shared" si="1"/>
        <v>227.42000000000002</v>
      </c>
      <c r="G12" s="107">
        <v>175.31</v>
      </c>
      <c r="H12" s="107">
        <v>52.11</v>
      </c>
      <c r="I12" s="107">
        <v>0</v>
      </c>
      <c r="J12" s="107">
        <v>0</v>
      </c>
      <c r="K12" s="107">
        <v>0</v>
      </c>
    </row>
    <row r="13" spans="1:11" s="33" customFormat="1" ht="18" customHeight="1">
      <c r="A13" s="34"/>
      <c r="B13" s="34"/>
      <c r="C13" s="34" t="s">
        <v>71</v>
      </c>
      <c r="D13" s="35" t="s">
        <v>72</v>
      </c>
      <c r="E13" s="107">
        <f t="shared" si="0"/>
        <v>17</v>
      </c>
      <c r="F13" s="107">
        <f t="shared" si="1"/>
        <v>17</v>
      </c>
      <c r="G13" s="107">
        <v>0</v>
      </c>
      <c r="H13" s="107">
        <v>17</v>
      </c>
      <c r="I13" s="107">
        <v>0</v>
      </c>
      <c r="J13" s="107">
        <v>0</v>
      </c>
      <c r="K13" s="107">
        <v>0</v>
      </c>
    </row>
    <row r="14" spans="1:11" s="33" customFormat="1" ht="18" customHeight="1">
      <c r="A14" s="34"/>
      <c r="B14" s="34"/>
      <c r="C14" s="34" t="s">
        <v>73</v>
      </c>
      <c r="D14" s="35" t="s">
        <v>74</v>
      </c>
      <c r="E14" s="107">
        <f t="shared" si="0"/>
        <v>389.6</v>
      </c>
      <c r="F14" s="107">
        <f t="shared" si="1"/>
        <v>389.6</v>
      </c>
      <c r="G14" s="107">
        <v>389.6</v>
      </c>
      <c r="H14" s="107">
        <v>0</v>
      </c>
      <c r="I14" s="107">
        <v>0</v>
      </c>
      <c r="J14" s="107">
        <v>0</v>
      </c>
      <c r="K14" s="107">
        <v>0</v>
      </c>
    </row>
    <row r="15" spans="1:11" s="33" customFormat="1" ht="18" customHeight="1">
      <c r="A15" s="34"/>
      <c r="B15" s="34"/>
      <c r="C15" s="34" t="s">
        <v>75</v>
      </c>
      <c r="D15" s="35" t="s">
        <v>76</v>
      </c>
      <c r="E15" s="107">
        <f t="shared" si="0"/>
        <v>11222.98</v>
      </c>
      <c r="F15" s="107">
        <f t="shared" si="1"/>
        <v>11222.98</v>
      </c>
      <c r="G15" s="107">
        <v>0</v>
      </c>
      <c r="H15" s="107">
        <v>11222.98</v>
      </c>
      <c r="I15" s="107">
        <v>0</v>
      </c>
      <c r="J15" s="107">
        <v>0</v>
      </c>
      <c r="K15" s="107">
        <v>0</v>
      </c>
    </row>
    <row r="16" spans="1:11" s="33" customFormat="1" ht="18" customHeight="1">
      <c r="A16" s="34"/>
      <c r="B16" s="34" t="s">
        <v>75</v>
      </c>
      <c r="C16" s="34"/>
      <c r="D16" s="35" t="s">
        <v>77</v>
      </c>
      <c r="E16" s="107">
        <f t="shared" si="0"/>
        <v>162.65</v>
      </c>
      <c r="F16" s="107">
        <f t="shared" si="1"/>
        <v>162.65</v>
      </c>
      <c r="G16" s="107">
        <v>0</v>
      </c>
      <c r="H16" s="107">
        <v>162.65</v>
      </c>
      <c r="I16" s="107">
        <v>0</v>
      </c>
      <c r="J16" s="107">
        <v>0</v>
      </c>
      <c r="K16" s="107">
        <v>0</v>
      </c>
    </row>
    <row r="17" spans="1:11" s="33" customFormat="1" ht="18" customHeight="1">
      <c r="A17" s="34"/>
      <c r="B17" s="34"/>
      <c r="C17" s="34" t="s">
        <v>75</v>
      </c>
      <c r="D17" s="35" t="s">
        <v>78</v>
      </c>
      <c r="E17" s="107">
        <f t="shared" si="0"/>
        <v>162.65</v>
      </c>
      <c r="F17" s="107">
        <f t="shared" si="1"/>
        <v>162.65</v>
      </c>
      <c r="G17" s="107">
        <v>0</v>
      </c>
      <c r="H17" s="107">
        <v>162.65</v>
      </c>
      <c r="I17" s="107">
        <v>0</v>
      </c>
      <c r="J17" s="107">
        <v>0</v>
      </c>
      <c r="K17" s="107">
        <v>0</v>
      </c>
    </row>
    <row r="18" spans="1:11" s="33" customFormat="1" ht="18" customHeight="1">
      <c r="A18" s="34" t="s">
        <v>79</v>
      </c>
      <c r="B18" s="34"/>
      <c r="C18" s="34"/>
      <c r="D18" s="35" t="s">
        <v>80</v>
      </c>
      <c r="E18" s="107">
        <f t="shared" si="0"/>
        <v>287.61</v>
      </c>
      <c r="F18" s="107">
        <f t="shared" si="1"/>
        <v>287.61</v>
      </c>
      <c r="G18" s="107">
        <v>0</v>
      </c>
      <c r="H18" s="107">
        <v>287.61</v>
      </c>
      <c r="I18" s="107">
        <v>0</v>
      </c>
      <c r="J18" s="107">
        <v>0</v>
      </c>
      <c r="K18" s="107">
        <v>0</v>
      </c>
    </row>
    <row r="19" spans="1:11" s="33" customFormat="1" ht="18" customHeight="1">
      <c r="A19" s="34"/>
      <c r="B19" s="34" t="s">
        <v>81</v>
      </c>
      <c r="C19" s="34"/>
      <c r="D19" s="35" t="s">
        <v>82</v>
      </c>
      <c r="E19" s="107">
        <f t="shared" si="0"/>
        <v>287.61</v>
      </c>
      <c r="F19" s="107">
        <f t="shared" si="1"/>
        <v>287.61</v>
      </c>
      <c r="G19" s="107">
        <v>0</v>
      </c>
      <c r="H19" s="107">
        <v>287.61</v>
      </c>
      <c r="I19" s="107">
        <v>0</v>
      </c>
      <c r="J19" s="107">
        <v>0</v>
      </c>
      <c r="K19" s="107">
        <v>0</v>
      </c>
    </row>
    <row r="20" spans="1:11" s="33" customFormat="1" ht="18" customHeight="1">
      <c r="A20" s="34"/>
      <c r="B20" s="34"/>
      <c r="C20" s="34" t="s">
        <v>69</v>
      </c>
      <c r="D20" s="35" t="s">
        <v>83</v>
      </c>
      <c r="E20" s="107">
        <f t="shared" si="0"/>
        <v>287.61</v>
      </c>
      <c r="F20" s="107">
        <f t="shared" si="1"/>
        <v>287.61</v>
      </c>
      <c r="G20" s="107">
        <v>0</v>
      </c>
      <c r="H20" s="107">
        <v>287.61</v>
      </c>
      <c r="I20" s="107">
        <v>0</v>
      </c>
      <c r="J20" s="107">
        <v>0</v>
      </c>
      <c r="K20" s="107">
        <v>0</v>
      </c>
    </row>
    <row r="21" spans="1:11" s="33" customFormat="1" ht="18" customHeight="1">
      <c r="A21" s="34" t="s">
        <v>84</v>
      </c>
      <c r="B21" s="34"/>
      <c r="C21" s="34"/>
      <c r="D21" s="35" t="s">
        <v>85</v>
      </c>
      <c r="E21" s="107">
        <f t="shared" si="0"/>
        <v>71.35</v>
      </c>
      <c r="F21" s="107">
        <f t="shared" si="1"/>
        <v>71.35</v>
      </c>
      <c r="G21" s="107">
        <f>G22+G24</f>
        <v>68.35</v>
      </c>
      <c r="H21" s="107">
        <f>H22+H24</f>
        <v>3</v>
      </c>
      <c r="I21" s="107">
        <v>0</v>
      </c>
      <c r="J21" s="107">
        <v>0</v>
      </c>
      <c r="K21" s="107">
        <v>0</v>
      </c>
    </row>
    <row r="22" spans="1:11" s="33" customFormat="1" ht="18" customHeight="1">
      <c r="A22" s="34"/>
      <c r="B22" s="34" t="s">
        <v>67</v>
      </c>
      <c r="C22" s="34"/>
      <c r="D22" s="35" t="s">
        <v>86</v>
      </c>
      <c r="E22" s="107">
        <f t="shared" si="0"/>
        <v>3</v>
      </c>
      <c r="F22" s="107">
        <f t="shared" si="1"/>
        <v>3</v>
      </c>
      <c r="G22" s="107">
        <v>0</v>
      </c>
      <c r="H22" s="107">
        <v>3</v>
      </c>
      <c r="I22" s="107">
        <v>0</v>
      </c>
      <c r="J22" s="107">
        <v>0</v>
      </c>
      <c r="K22" s="107">
        <v>0</v>
      </c>
    </row>
    <row r="23" spans="1:11" s="33" customFormat="1" ht="18" customHeight="1">
      <c r="A23" s="34"/>
      <c r="B23" s="34"/>
      <c r="C23" s="34" t="s">
        <v>75</v>
      </c>
      <c r="D23" s="35" t="s">
        <v>87</v>
      </c>
      <c r="E23" s="107">
        <f t="shared" si="0"/>
        <v>3</v>
      </c>
      <c r="F23" s="107">
        <f t="shared" si="1"/>
        <v>3</v>
      </c>
      <c r="G23" s="107">
        <v>0</v>
      </c>
      <c r="H23" s="107">
        <v>3</v>
      </c>
      <c r="I23" s="107">
        <v>0</v>
      </c>
      <c r="J23" s="107">
        <v>0</v>
      </c>
      <c r="K23" s="107">
        <v>0</v>
      </c>
    </row>
    <row r="24" spans="1:11" s="33" customFormat="1" ht="18" customHeight="1">
      <c r="A24" s="34"/>
      <c r="B24" s="34" t="s">
        <v>88</v>
      </c>
      <c r="C24" s="34"/>
      <c r="D24" s="35" t="s">
        <v>89</v>
      </c>
      <c r="E24" s="107">
        <f t="shared" si="0"/>
        <v>68.35</v>
      </c>
      <c r="F24" s="107">
        <f t="shared" si="1"/>
        <v>68.35</v>
      </c>
      <c r="G24" s="107">
        <v>68.35</v>
      </c>
      <c r="H24" s="107">
        <v>0</v>
      </c>
      <c r="I24" s="107">
        <v>0</v>
      </c>
      <c r="J24" s="107">
        <v>0</v>
      </c>
      <c r="K24" s="107">
        <v>0</v>
      </c>
    </row>
    <row r="25" spans="1:11" s="33" customFormat="1" ht="18" customHeight="1">
      <c r="A25" s="34"/>
      <c r="B25" s="34"/>
      <c r="C25" s="34" t="s">
        <v>90</v>
      </c>
      <c r="D25" s="35" t="s">
        <v>91</v>
      </c>
      <c r="E25" s="107">
        <f t="shared" si="0"/>
        <v>68.35</v>
      </c>
      <c r="F25" s="107">
        <f t="shared" si="1"/>
        <v>68.35</v>
      </c>
      <c r="G25" s="107">
        <v>68.35</v>
      </c>
      <c r="H25" s="107">
        <v>0</v>
      </c>
      <c r="I25" s="107">
        <v>0</v>
      </c>
      <c r="J25" s="107">
        <v>0</v>
      </c>
      <c r="K25" s="107">
        <v>0</v>
      </c>
    </row>
    <row r="26" spans="1:11" s="33" customFormat="1" ht="18" customHeight="1">
      <c r="A26" s="34" t="s">
        <v>92</v>
      </c>
      <c r="B26" s="34"/>
      <c r="C26" s="34"/>
      <c r="D26" s="35" t="s">
        <v>93</v>
      </c>
      <c r="E26" s="107">
        <f t="shared" si="0"/>
        <v>8898.66</v>
      </c>
      <c r="F26" s="107">
        <f t="shared" si="1"/>
        <v>8898.66</v>
      </c>
      <c r="G26" s="107">
        <f>G27+G37+G40+G42+G44</f>
        <v>4303.400000000001</v>
      </c>
      <c r="H26" s="107">
        <f>H27+H37+H40+H42+H44</f>
        <v>4595.26</v>
      </c>
      <c r="I26" s="107">
        <v>0</v>
      </c>
      <c r="J26" s="107">
        <v>0</v>
      </c>
      <c r="K26" s="107">
        <v>0</v>
      </c>
    </row>
    <row r="27" spans="1:11" s="33" customFormat="1" ht="18" customHeight="1">
      <c r="A27" s="34"/>
      <c r="B27" s="34" t="s">
        <v>90</v>
      </c>
      <c r="C27" s="34"/>
      <c r="D27" s="35" t="s">
        <v>94</v>
      </c>
      <c r="E27" s="107">
        <f t="shared" si="0"/>
        <v>6599.660000000001</v>
      </c>
      <c r="F27" s="107">
        <f t="shared" si="1"/>
        <v>6599.660000000001</v>
      </c>
      <c r="G27" s="107">
        <f>SUM(G28:G36)</f>
        <v>2798.28</v>
      </c>
      <c r="H27" s="107">
        <f>SUM(H28:H36)</f>
        <v>3801.3800000000006</v>
      </c>
      <c r="I27" s="107">
        <v>0</v>
      </c>
      <c r="J27" s="107">
        <v>0</v>
      </c>
      <c r="K27" s="107">
        <v>0</v>
      </c>
    </row>
    <row r="28" spans="1:11" s="33" customFormat="1" ht="18" customHeight="1">
      <c r="A28" s="34"/>
      <c r="B28" s="34"/>
      <c r="C28" s="34" t="s">
        <v>90</v>
      </c>
      <c r="D28" s="35" t="s">
        <v>95</v>
      </c>
      <c r="E28" s="107">
        <f t="shared" si="0"/>
        <v>1845.13</v>
      </c>
      <c r="F28" s="107">
        <f t="shared" si="1"/>
        <v>1845.13</v>
      </c>
      <c r="G28" s="107">
        <v>1845.13</v>
      </c>
      <c r="H28" s="107">
        <v>0</v>
      </c>
      <c r="I28" s="107">
        <v>0</v>
      </c>
      <c r="J28" s="107">
        <v>0</v>
      </c>
      <c r="K28" s="107">
        <v>0</v>
      </c>
    </row>
    <row r="29" spans="1:11" s="33" customFormat="1" ht="18" customHeight="1">
      <c r="A29" s="34"/>
      <c r="B29" s="34"/>
      <c r="C29" s="34" t="s">
        <v>67</v>
      </c>
      <c r="D29" s="35" t="s">
        <v>68</v>
      </c>
      <c r="E29" s="107">
        <f t="shared" si="0"/>
        <v>1177.14</v>
      </c>
      <c r="F29" s="107">
        <f t="shared" si="1"/>
        <v>1177.14</v>
      </c>
      <c r="G29" s="107">
        <v>0</v>
      </c>
      <c r="H29" s="107">
        <v>1177.14</v>
      </c>
      <c r="I29" s="107">
        <v>0</v>
      </c>
      <c r="J29" s="107">
        <v>0</v>
      </c>
      <c r="K29" s="107">
        <v>0</v>
      </c>
    </row>
    <row r="30" spans="1:11" s="33" customFormat="1" ht="18" customHeight="1">
      <c r="A30" s="34"/>
      <c r="B30" s="34"/>
      <c r="C30" s="34" t="s">
        <v>69</v>
      </c>
      <c r="D30" s="35" t="s">
        <v>70</v>
      </c>
      <c r="E30" s="107">
        <f t="shared" si="0"/>
        <v>199.47</v>
      </c>
      <c r="F30" s="107">
        <f t="shared" si="1"/>
        <v>199.47</v>
      </c>
      <c r="G30" s="107">
        <v>158.97</v>
      </c>
      <c r="H30" s="107">
        <v>40.5</v>
      </c>
      <c r="I30" s="107">
        <v>0</v>
      </c>
      <c r="J30" s="107">
        <v>0</v>
      </c>
      <c r="K30" s="107">
        <v>0</v>
      </c>
    </row>
    <row r="31" spans="1:11" s="33" customFormat="1" ht="18" customHeight="1">
      <c r="A31" s="34"/>
      <c r="B31" s="34"/>
      <c r="C31" s="34" t="s">
        <v>88</v>
      </c>
      <c r="D31" s="35" t="s">
        <v>96</v>
      </c>
      <c r="E31" s="107">
        <f t="shared" si="0"/>
        <v>211.54999999999998</v>
      </c>
      <c r="F31" s="107">
        <f t="shared" si="1"/>
        <v>211.54999999999998</v>
      </c>
      <c r="G31" s="107">
        <v>148.89</v>
      </c>
      <c r="H31" s="107">
        <v>62.66</v>
      </c>
      <c r="I31" s="107">
        <v>0</v>
      </c>
      <c r="J31" s="107">
        <v>0</v>
      </c>
      <c r="K31" s="107">
        <v>0</v>
      </c>
    </row>
    <row r="32" spans="1:11" s="33" customFormat="1" ht="18" customHeight="1">
      <c r="A32" s="34"/>
      <c r="B32" s="34"/>
      <c r="C32" s="34" t="s">
        <v>81</v>
      </c>
      <c r="D32" s="35" t="s">
        <v>97</v>
      </c>
      <c r="E32" s="107">
        <f t="shared" si="0"/>
        <v>1635.23</v>
      </c>
      <c r="F32" s="107">
        <f t="shared" si="1"/>
        <v>1635.23</v>
      </c>
      <c r="G32" s="107">
        <v>0</v>
      </c>
      <c r="H32" s="107">
        <v>1635.23</v>
      </c>
      <c r="I32" s="107">
        <v>0</v>
      </c>
      <c r="J32" s="107">
        <v>0</v>
      </c>
      <c r="K32" s="107">
        <v>0</v>
      </c>
    </row>
    <row r="33" spans="1:11" s="33" customFormat="1" ht="18" customHeight="1">
      <c r="A33" s="34"/>
      <c r="B33" s="34"/>
      <c r="C33" s="34" t="s">
        <v>98</v>
      </c>
      <c r="D33" s="35" t="s">
        <v>99</v>
      </c>
      <c r="E33" s="107">
        <f t="shared" si="0"/>
        <v>218.76</v>
      </c>
      <c r="F33" s="107">
        <f t="shared" si="1"/>
        <v>218.76</v>
      </c>
      <c r="G33" s="107">
        <v>130.9</v>
      </c>
      <c r="H33" s="107">
        <v>87.86</v>
      </c>
      <c r="I33" s="107">
        <v>0</v>
      </c>
      <c r="J33" s="107">
        <v>0</v>
      </c>
      <c r="K33" s="107">
        <v>0</v>
      </c>
    </row>
    <row r="34" spans="1:11" s="33" customFormat="1" ht="18" customHeight="1">
      <c r="A34" s="34"/>
      <c r="B34" s="34"/>
      <c r="C34" s="34" t="s">
        <v>100</v>
      </c>
      <c r="D34" s="35" t="s">
        <v>101</v>
      </c>
      <c r="E34" s="107">
        <f t="shared" si="0"/>
        <v>1005.52</v>
      </c>
      <c r="F34" s="107">
        <f t="shared" si="1"/>
        <v>1005.52</v>
      </c>
      <c r="G34" s="107">
        <v>298.5</v>
      </c>
      <c r="H34" s="107">
        <v>707.02</v>
      </c>
      <c r="I34" s="107">
        <v>0</v>
      </c>
      <c r="J34" s="107">
        <v>0</v>
      </c>
      <c r="K34" s="107">
        <v>0</v>
      </c>
    </row>
    <row r="35" spans="1:11" s="33" customFormat="1" ht="18" customHeight="1">
      <c r="A35" s="34"/>
      <c r="B35" s="34"/>
      <c r="C35" s="34" t="s">
        <v>102</v>
      </c>
      <c r="D35" s="35" t="s">
        <v>103</v>
      </c>
      <c r="E35" s="107">
        <f t="shared" si="0"/>
        <v>110.52000000000001</v>
      </c>
      <c r="F35" s="107">
        <f t="shared" si="1"/>
        <v>110.52000000000001</v>
      </c>
      <c r="G35" s="107">
        <v>57.6</v>
      </c>
      <c r="H35" s="107">
        <v>52.92</v>
      </c>
      <c r="I35" s="107">
        <v>0</v>
      </c>
      <c r="J35" s="107">
        <v>0</v>
      </c>
      <c r="K35" s="107">
        <v>0</v>
      </c>
    </row>
    <row r="36" spans="1:11" s="33" customFormat="1" ht="18" customHeight="1">
      <c r="A36" s="34"/>
      <c r="B36" s="34"/>
      <c r="C36" s="34" t="s">
        <v>75</v>
      </c>
      <c r="D36" s="35" t="s">
        <v>104</v>
      </c>
      <c r="E36" s="107">
        <f t="shared" si="0"/>
        <v>196.33999999999997</v>
      </c>
      <c r="F36" s="107">
        <f t="shared" si="1"/>
        <v>196.33999999999997</v>
      </c>
      <c r="G36" s="107">
        <v>158.29</v>
      </c>
      <c r="H36" s="107">
        <v>38.05</v>
      </c>
      <c r="I36" s="107">
        <v>0</v>
      </c>
      <c r="J36" s="107">
        <v>0</v>
      </c>
      <c r="K36" s="107">
        <v>0</v>
      </c>
    </row>
    <row r="37" spans="1:11" s="33" customFormat="1" ht="18" customHeight="1">
      <c r="A37" s="34"/>
      <c r="B37" s="34" t="s">
        <v>88</v>
      </c>
      <c r="C37" s="34"/>
      <c r="D37" s="35" t="s">
        <v>105</v>
      </c>
      <c r="E37" s="107">
        <f t="shared" si="0"/>
        <v>1411.33</v>
      </c>
      <c r="F37" s="107">
        <f t="shared" si="1"/>
        <v>1411.33</v>
      </c>
      <c r="G37" s="107">
        <f>SUM(G38:G39)</f>
        <v>1411.33</v>
      </c>
      <c r="H37" s="107">
        <v>0</v>
      </c>
      <c r="I37" s="107">
        <v>0</v>
      </c>
      <c r="J37" s="107">
        <v>0</v>
      </c>
      <c r="K37" s="107">
        <v>0</v>
      </c>
    </row>
    <row r="38" spans="1:11" s="33" customFormat="1" ht="18" customHeight="1">
      <c r="A38" s="34"/>
      <c r="B38" s="34"/>
      <c r="C38" s="34" t="s">
        <v>67</v>
      </c>
      <c r="D38" s="35" t="s">
        <v>106</v>
      </c>
      <c r="E38" s="107">
        <f t="shared" si="0"/>
        <v>181.49</v>
      </c>
      <c r="F38" s="107">
        <f t="shared" si="1"/>
        <v>181.49</v>
      </c>
      <c r="G38" s="107">
        <v>181.49</v>
      </c>
      <c r="H38" s="107">
        <v>0</v>
      </c>
      <c r="I38" s="107">
        <v>0</v>
      </c>
      <c r="J38" s="107">
        <v>0</v>
      </c>
      <c r="K38" s="107">
        <v>0</v>
      </c>
    </row>
    <row r="39" spans="1:11" s="33" customFormat="1" ht="18" customHeight="1">
      <c r="A39" s="34"/>
      <c r="B39" s="34"/>
      <c r="C39" s="34" t="s">
        <v>107</v>
      </c>
      <c r="D39" s="35" t="s">
        <v>108</v>
      </c>
      <c r="E39" s="107">
        <f aca="true" t="shared" si="2" ref="E39:E58">F39+I39</f>
        <v>1229.84</v>
      </c>
      <c r="F39" s="107">
        <f aca="true" t="shared" si="3" ref="F39:F55">SUM(G39:H39)</f>
        <v>1229.84</v>
      </c>
      <c r="G39" s="107">
        <v>1229.84</v>
      </c>
      <c r="H39" s="107">
        <v>0</v>
      </c>
      <c r="I39" s="107">
        <v>0</v>
      </c>
      <c r="J39" s="107">
        <v>0</v>
      </c>
      <c r="K39" s="107">
        <v>0</v>
      </c>
    </row>
    <row r="40" spans="1:11" s="33" customFormat="1" ht="18" customHeight="1">
      <c r="A40" s="34"/>
      <c r="B40" s="34" t="s">
        <v>71</v>
      </c>
      <c r="C40" s="34"/>
      <c r="D40" s="35" t="s">
        <v>109</v>
      </c>
      <c r="E40" s="107">
        <f t="shared" si="2"/>
        <v>673.88</v>
      </c>
      <c r="F40" s="107">
        <f t="shared" si="3"/>
        <v>673.88</v>
      </c>
      <c r="G40" s="107">
        <v>0</v>
      </c>
      <c r="H40" s="107">
        <v>673.88</v>
      </c>
      <c r="I40" s="107">
        <v>0</v>
      </c>
      <c r="J40" s="107">
        <v>0</v>
      </c>
      <c r="K40" s="107">
        <v>0</v>
      </c>
    </row>
    <row r="41" spans="1:11" s="33" customFormat="1" ht="18" customHeight="1">
      <c r="A41" s="34"/>
      <c r="B41" s="34"/>
      <c r="C41" s="34" t="s">
        <v>75</v>
      </c>
      <c r="D41" s="35" t="s">
        <v>110</v>
      </c>
      <c r="E41" s="107">
        <f t="shared" si="2"/>
        <v>673.88</v>
      </c>
      <c r="F41" s="107">
        <f t="shared" si="3"/>
        <v>673.88</v>
      </c>
      <c r="G41" s="107">
        <v>0</v>
      </c>
      <c r="H41" s="107">
        <v>673.88</v>
      </c>
      <c r="I41" s="107">
        <v>0</v>
      </c>
      <c r="J41" s="107">
        <v>0</v>
      </c>
      <c r="K41" s="107">
        <v>0</v>
      </c>
    </row>
    <row r="42" spans="1:11" s="33" customFormat="1" ht="18" customHeight="1">
      <c r="A42" s="34"/>
      <c r="B42" s="34" t="s">
        <v>81</v>
      </c>
      <c r="C42" s="34"/>
      <c r="D42" s="35" t="s">
        <v>111</v>
      </c>
      <c r="E42" s="107">
        <f t="shared" si="2"/>
        <v>87.84</v>
      </c>
      <c r="F42" s="107">
        <f t="shared" si="3"/>
        <v>87.84</v>
      </c>
      <c r="G42" s="107">
        <v>87.84</v>
      </c>
      <c r="H42" s="107">
        <v>0</v>
      </c>
      <c r="I42" s="107">
        <v>0</v>
      </c>
      <c r="J42" s="107">
        <v>0</v>
      </c>
      <c r="K42" s="107">
        <v>0</v>
      </c>
    </row>
    <row r="43" spans="1:11" s="33" customFormat="1" ht="18" customHeight="1">
      <c r="A43" s="34"/>
      <c r="B43" s="34"/>
      <c r="C43" s="34" t="s">
        <v>90</v>
      </c>
      <c r="D43" s="35" t="s">
        <v>112</v>
      </c>
      <c r="E43" s="107">
        <f t="shared" si="2"/>
        <v>87.84</v>
      </c>
      <c r="F43" s="107">
        <f t="shared" si="3"/>
        <v>87.84</v>
      </c>
      <c r="G43" s="107">
        <v>87.84</v>
      </c>
      <c r="H43" s="107">
        <v>0</v>
      </c>
      <c r="I43" s="107">
        <v>0</v>
      </c>
      <c r="J43" s="107">
        <v>0</v>
      </c>
      <c r="K43" s="107">
        <v>0</v>
      </c>
    </row>
    <row r="44" spans="1:11" s="33" customFormat="1" ht="18" customHeight="1">
      <c r="A44" s="34"/>
      <c r="B44" s="34" t="s">
        <v>75</v>
      </c>
      <c r="C44" s="34"/>
      <c r="D44" s="35" t="s">
        <v>113</v>
      </c>
      <c r="E44" s="107">
        <f t="shared" si="2"/>
        <v>125.95</v>
      </c>
      <c r="F44" s="107">
        <f t="shared" si="3"/>
        <v>125.95</v>
      </c>
      <c r="G44" s="107">
        <v>5.95</v>
      </c>
      <c r="H44" s="107">
        <v>120</v>
      </c>
      <c r="I44" s="107">
        <v>0</v>
      </c>
      <c r="J44" s="107">
        <v>0</v>
      </c>
      <c r="K44" s="107">
        <v>0</v>
      </c>
    </row>
    <row r="45" spans="1:11" s="33" customFormat="1" ht="18" customHeight="1">
      <c r="A45" s="34"/>
      <c r="B45" s="34"/>
      <c r="C45" s="34" t="s">
        <v>90</v>
      </c>
      <c r="D45" s="35" t="s">
        <v>114</v>
      </c>
      <c r="E45" s="107">
        <f t="shared" si="2"/>
        <v>125.95</v>
      </c>
      <c r="F45" s="107">
        <f t="shared" si="3"/>
        <v>125.95</v>
      </c>
      <c r="G45" s="107">
        <v>5.95</v>
      </c>
      <c r="H45" s="107">
        <v>120</v>
      </c>
      <c r="I45" s="107">
        <v>0</v>
      </c>
      <c r="J45" s="107">
        <v>0</v>
      </c>
      <c r="K45" s="107">
        <v>0</v>
      </c>
    </row>
    <row r="46" spans="1:11" s="33" customFormat="1" ht="18" customHeight="1">
      <c r="A46" s="34" t="s">
        <v>115</v>
      </c>
      <c r="B46" s="34"/>
      <c r="C46" s="34"/>
      <c r="D46" s="35" t="s">
        <v>116</v>
      </c>
      <c r="E46" s="107">
        <f t="shared" si="2"/>
        <v>2136.88</v>
      </c>
      <c r="F46" s="107">
        <f t="shared" si="3"/>
        <v>2136.88</v>
      </c>
      <c r="G46" s="107">
        <v>296.86</v>
      </c>
      <c r="H46" s="107">
        <v>1840.02</v>
      </c>
      <c r="I46" s="107">
        <v>0</v>
      </c>
      <c r="J46" s="107">
        <v>0</v>
      </c>
      <c r="K46" s="107">
        <v>0</v>
      </c>
    </row>
    <row r="47" spans="1:11" s="33" customFormat="1" ht="18" customHeight="1">
      <c r="A47" s="34"/>
      <c r="B47" s="34" t="s">
        <v>88</v>
      </c>
      <c r="C47" s="34"/>
      <c r="D47" s="35" t="s">
        <v>117</v>
      </c>
      <c r="E47" s="107">
        <f t="shared" si="2"/>
        <v>2136.88</v>
      </c>
      <c r="F47" s="107">
        <f t="shared" si="3"/>
        <v>2136.88</v>
      </c>
      <c r="G47" s="107">
        <f>SUM(G48:G51)</f>
        <v>296.86</v>
      </c>
      <c r="H47" s="107">
        <f>SUM(H48:H51)</f>
        <v>1840.02</v>
      </c>
      <c r="I47" s="107">
        <v>0</v>
      </c>
      <c r="J47" s="107">
        <v>0</v>
      </c>
      <c r="K47" s="107">
        <v>0</v>
      </c>
    </row>
    <row r="48" spans="1:11" s="33" customFormat="1" ht="18" customHeight="1">
      <c r="A48" s="34"/>
      <c r="B48" s="34"/>
      <c r="C48" s="34" t="s">
        <v>90</v>
      </c>
      <c r="D48" s="35" t="s">
        <v>118</v>
      </c>
      <c r="E48" s="107">
        <f t="shared" si="2"/>
        <v>155.49</v>
      </c>
      <c r="F48" s="107">
        <f t="shared" si="3"/>
        <v>155.49</v>
      </c>
      <c r="G48" s="107">
        <v>155.49</v>
      </c>
      <c r="H48" s="107">
        <v>0</v>
      </c>
      <c r="I48" s="107">
        <v>0</v>
      </c>
      <c r="J48" s="107">
        <v>0</v>
      </c>
      <c r="K48" s="107">
        <v>0</v>
      </c>
    </row>
    <row r="49" spans="1:11" s="33" customFormat="1" ht="18" customHeight="1">
      <c r="A49" s="34"/>
      <c r="B49" s="34"/>
      <c r="C49" s="34" t="s">
        <v>67</v>
      </c>
      <c r="D49" s="35" t="s">
        <v>119</v>
      </c>
      <c r="E49" s="107">
        <f t="shared" si="2"/>
        <v>94.61</v>
      </c>
      <c r="F49" s="107">
        <f t="shared" si="3"/>
        <v>94.61</v>
      </c>
      <c r="G49" s="107">
        <v>94.61</v>
      </c>
      <c r="H49" s="107">
        <v>0</v>
      </c>
      <c r="I49" s="107">
        <v>0</v>
      </c>
      <c r="J49" s="107">
        <v>0</v>
      </c>
      <c r="K49" s="107">
        <v>0</v>
      </c>
    </row>
    <row r="50" spans="1:11" s="33" customFormat="1" ht="18" customHeight="1">
      <c r="A50" s="34"/>
      <c r="B50" s="34"/>
      <c r="C50" s="34" t="s">
        <v>69</v>
      </c>
      <c r="D50" s="35" t="s">
        <v>120</v>
      </c>
      <c r="E50" s="107">
        <f t="shared" si="2"/>
        <v>46.76</v>
      </c>
      <c r="F50" s="107">
        <f t="shared" si="3"/>
        <v>46.76</v>
      </c>
      <c r="G50" s="107">
        <v>46.76</v>
      </c>
      <c r="H50" s="107">
        <v>0</v>
      </c>
      <c r="I50" s="107">
        <v>0</v>
      </c>
      <c r="J50" s="107">
        <v>0</v>
      </c>
      <c r="K50" s="107">
        <v>0</v>
      </c>
    </row>
    <row r="51" spans="1:11" s="33" customFormat="1" ht="18" customHeight="1">
      <c r="A51" s="34"/>
      <c r="B51" s="34"/>
      <c r="C51" s="34" t="s">
        <v>75</v>
      </c>
      <c r="D51" s="35" t="s">
        <v>121</v>
      </c>
      <c r="E51" s="107">
        <f t="shared" si="2"/>
        <v>1840.02</v>
      </c>
      <c r="F51" s="107">
        <f t="shared" si="3"/>
        <v>1840.02</v>
      </c>
      <c r="G51" s="107">
        <v>0</v>
      </c>
      <c r="H51" s="107">
        <v>1840.02</v>
      </c>
      <c r="I51" s="107">
        <v>0</v>
      </c>
      <c r="J51" s="107">
        <v>0</v>
      </c>
      <c r="K51" s="107">
        <v>0</v>
      </c>
    </row>
    <row r="52" spans="1:11" s="33" customFormat="1" ht="18" customHeight="1">
      <c r="A52" s="34" t="s">
        <v>122</v>
      </c>
      <c r="B52" s="34"/>
      <c r="C52" s="34"/>
      <c r="D52" s="35" t="s">
        <v>123</v>
      </c>
      <c r="E52" s="107">
        <f t="shared" si="2"/>
        <v>324.37</v>
      </c>
      <c r="F52" s="107">
        <f t="shared" si="3"/>
        <v>324.37</v>
      </c>
      <c r="G52" s="107">
        <f>G53</f>
        <v>324.37</v>
      </c>
      <c r="H52" s="107">
        <v>0</v>
      </c>
      <c r="I52" s="107">
        <v>0</v>
      </c>
      <c r="J52" s="107">
        <v>0</v>
      </c>
      <c r="K52" s="107">
        <v>0</v>
      </c>
    </row>
    <row r="53" spans="1:11" s="33" customFormat="1" ht="18" customHeight="1">
      <c r="A53" s="34"/>
      <c r="B53" s="34" t="s">
        <v>67</v>
      </c>
      <c r="C53" s="34"/>
      <c r="D53" s="35" t="s">
        <v>124</v>
      </c>
      <c r="E53" s="107">
        <f t="shared" si="2"/>
        <v>324.37</v>
      </c>
      <c r="F53" s="107">
        <f t="shared" si="3"/>
        <v>324.37</v>
      </c>
      <c r="G53" s="107">
        <f>SUM(G54:G55)</f>
        <v>324.37</v>
      </c>
      <c r="H53" s="107">
        <v>0</v>
      </c>
      <c r="I53" s="107">
        <v>0</v>
      </c>
      <c r="J53" s="107">
        <v>0</v>
      </c>
      <c r="K53" s="107">
        <v>0</v>
      </c>
    </row>
    <row r="54" spans="1:11" s="33" customFormat="1" ht="18" customHeight="1">
      <c r="A54" s="34"/>
      <c r="B54" s="34"/>
      <c r="C54" s="34" t="s">
        <v>90</v>
      </c>
      <c r="D54" s="35" t="s">
        <v>125</v>
      </c>
      <c r="E54" s="107">
        <f t="shared" si="2"/>
        <v>323.95</v>
      </c>
      <c r="F54" s="107">
        <f t="shared" si="3"/>
        <v>323.95</v>
      </c>
      <c r="G54" s="107">
        <v>323.95</v>
      </c>
      <c r="H54" s="107">
        <v>0</v>
      </c>
      <c r="I54" s="107">
        <v>0</v>
      </c>
      <c r="J54" s="107">
        <v>0</v>
      </c>
      <c r="K54" s="107">
        <v>0</v>
      </c>
    </row>
    <row r="55" spans="1:11" s="33" customFormat="1" ht="18" customHeight="1">
      <c r="A55" s="34"/>
      <c r="B55" s="34"/>
      <c r="C55" s="34" t="s">
        <v>69</v>
      </c>
      <c r="D55" s="35" t="s">
        <v>126</v>
      </c>
      <c r="E55" s="107">
        <f t="shared" si="2"/>
        <v>0.42</v>
      </c>
      <c r="F55" s="107">
        <f t="shared" si="3"/>
        <v>0.42</v>
      </c>
      <c r="G55" s="107">
        <v>0.42</v>
      </c>
      <c r="H55" s="107">
        <v>0</v>
      </c>
      <c r="I55" s="107">
        <v>0</v>
      </c>
      <c r="J55" s="107">
        <v>0</v>
      </c>
      <c r="K55" s="107">
        <v>0</v>
      </c>
    </row>
    <row r="56" spans="1:11" s="33" customFormat="1" ht="18" customHeight="1">
      <c r="A56" s="34" t="s">
        <v>127</v>
      </c>
      <c r="B56" s="34"/>
      <c r="C56" s="34"/>
      <c r="D56" s="35" t="s">
        <v>128</v>
      </c>
      <c r="E56" s="107">
        <f t="shared" si="2"/>
        <v>560.0999999999999</v>
      </c>
      <c r="F56" s="107">
        <v>0</v>
      </c>
      <c r="G56" s="107">
        <v>0</v>
      </c>
      <c r="H56" s="107">
        <v>0</v>
      </c>
      <c r="I56" s="107">
        <f aca="true" t="shared" si="4" ref="I56:K57">I57</f>
        <v>560.0999999999999</v>
      </c>
      <c r="J56" s="107">
        <f t="shared" si="4"/>
        <v>545.29</v>
      </c>
      <c r="K56" s="107">
        <f t="shared" si="4"/>
        <v>14.81</v>
      </c>
    </row>
    <row r="57" spans="1:11" s="33" customFormat="1" ht="18" customHeight="1">
      <c r="A57" s="75"/>
      <c r="B57" s="75" t="s">
        <v>107</v>
      </c>
      <c r="C57" s="75"/>
      <c r="D57" s="76" t="s">
        <v>129</v>
      </c>
      <c r="E57" s="108">
        <f t="shared" si="2"/>
        <v>560.0999999999999</v>
      </c>
      <c r="F57" s="108">
        <v>0</v>
      </c>
      <c r="G57" s="108">
        <v>0</v>
      </c>
      <c r="H57" s="108">
        <v>0</v>
      </c>
      <c r="I57" s="108">
        <f t="shared" si="4"/>
        <v>560.0999999999999</v>
      </c>
      <c r="J57" s="108">
        <f t="shared" si="4"/>
        <v>545.29</v>
      </c>
      <c r="K57" s="108">
        <f t="shared" si="4"/>
        <v>14.81</v>
      </c>
    </row>
    <row r="58" spans="1:11" s="33" customFormat="1" ht="18" customHeight="1">
      <c r="A58" s="34"/>
      <c r="B58" s="34"/>
      <c r="C58" s="34" t="s">
        <v>130</v>
      </c>
      <c r="D58" s="77" t="s">
        <v>131</v>
      </c>
      <c r="E58" s="109">
        <f t="shared" si="2"/>
        <v>560.0999999999999</v>
      </c>
      <c r="F58" s="109">
        <v>0</v>
      </c>
      <c r="G58" s="109">
        <v>0</v>
      </c>
      <c r="H58" s="109">
        <v>0</v>
      </c>
      <c r="I58" s="109">
        <f>SUM(J58:K58)</f>
        <v>560.0999999999999</v>
      </c>
      <c r="J58" s="109">
        <v>545.29</v>
      </c>
      <c r="K58" s="109">
        <v>14.81</v>
      </c>
    </row>
    <row r="59" spans="1:7" s="36" customFormat="1" ht="21.75" customHeight="1">
      <c r="A59" s="36" t="s">
        <v>132</v>
      </c>
      <c r="G59" s="37"/>
    </row>
  </sheetData>
  <sheetProtection/>
  <mergeCells count="3">
    <mergeCell ref="D5:D6"/>
    <mergeCell ref="E5:E6"/>
    <mergeCell ref="A2:K2"/>
  </mergeCells>
  <printOptions horizontalCentered="1"/>
  <pageMargins left="0.5905511811023623" right="0.5905511811023623" top="0.5905511811023623" bottom="0.5905511811023623" header="0.1968503937007874" footer="0.2362204724409449"/>
  <pageSetup fitToHeight="18"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N28"/>
  <sheetViews>
    <sheetView showZeros="0" zoomScaleSheetLayoutView="100" workbookViewId="0" topLeftCell="A1">
      <selection activeCell="A3" sqref="A3:M3"/>
    </sheetView>
  </sheetViews>
  <sheetFormatPr defaultColWidth="9.00390625" defaultRowHeight="14.25"/>
  <cols>
    <col min="1" max="3" width="4.25390625" style="0" customWidth="1"/>
    <col min="4" max="4" width="32.375" style="0" customWidth="1"/>
    <col min="5" max="7" width="9.00390625" style="1" customWidth="1"/>
    <col min="8" max="8" width="7.75390625" style="1" customWidth="1"/>
    <col min="9" max="9" width="9.00390625" style="1" customWidth="1"/>
    <col min="10" max="10" width="7.50390625" style="1" customWidth="1"/>
    <col min="11" max="11" width="7.50390625" style="0" customWidth="1"/>
    <col min="12" max="12" width="8.00390625" style="1" customWidth="1"/>
    <col min="13" max="13" width="9.00390625" style="1" customWidth="1"/>
    <col min="14" max="14" width="12.125" style="0" customWidth="1"/>
  </cols>
  <sheetData>
    <row r="1" spans="4:13" ht="14.25">
      <c r="D1" s="38"/>
      <c r="E1" s="38"/>
      <c r="F1" s="38"/>
      <c r="G1" s="38"/>
      <c r="H1" s="38"/>
      <c r="I1" s="38"/>
      <c r="J1" s="38"/>
      <c r="K1" s="38"/>
      <c r="L1" s="38"/>
      <c r="M1" s="39" t="s">
        <v>133</v>
      </c>
    </row>
    <row r="2" spans="4:13" ht="14.25">
      <c r="D2" s="38"/>
      <c r="E2" s="38"/>
      <c r="F2" s="38"/>
      <c r="G2" s="38"/>
      <c r="H2" s="38"/>
      <c r="I2" s="38"/>
      <c r="J2" s="38"/>
      <c r="K2" s="38"/>
      <c r="L2" s="38"/>
      <c r="M2" s="38"/>
    </row>
    <row r="3" spans="1:13" ht="26.25" customHeight="1">
      <c r="A3" s="94" t="s">
        <v>134</v>
      </c>
      <c r="B3" s="94"/>
      <c r="C3" s="94"/>
      <c r="D3" s="94"/>
      <c r="E3" s="94"/>
      <c r="F3" s="94"/>
      <c r="G3" s="94"/>
      <c r="H3" s="94"/>
      <c r="I3" s="94"/>
      <c r="J3" s="94"/>
      <c r="K3" s="94"/>
      <c r="L3" s="94"/>
      <c r="M3" s="94"/>
    </row>
    <row r="4" spans="4:13" ht="14.25">
      <c r="D4" s="38"/>
      <c r="E4" s="38"/>
      <c r="F4" s="38"/>
      <c r="G4" s="38"/>
      <c r="H4" s="38"/>
      <c r="I4" s="38"/>
      <c r="J4" s="38"/>
      <c r="K4" s="38"/>
      <c r="L4" s="38"/>
      <c r="M4" s="111" t="s">
        <v>135</v>
      </c>
    </row>
    <row r="5" spans="1:13" ht="14.25">
      <c r="A5" s="40" t="s">
        <v>136</v>
      </c>
      <c r="B5" s="40"/>
      <c r="C5" s="40"/>
      <c r="D5" s="30"/>
      <c r="E5" s="95" t="s">
        <v>137</v>
      </c>
      <c r="F5" s="97"/>
      <c r="G5" s="97"/>
      <c r="H5" s="97"/>
      <c r="I5" s="97"/>
      <c r="J5" s="97"/>
      <c r="K5" s="97"/>
      <c r="L5" s="97"/>
      <c r="M5" s="97"/>
    </row>
    <row r="6" spans="1:13" s="42" customFormat="1" ht="74.25" customHeight="1">
      <c r="A6" s="91" t="s">
        <v>138</v>
      </c>
      <c r="B6" s="92"/>
      <c r="C6" s="93"/>
      <c r="D6" s="41" t="s">
        <v>139</v>
      </c>
      <c r="E6" s="96"/>
      <c r="F6" s="43" t="s">
        <v>140</v>
      </c>
      <c r="G6" s="43" t="s">
        <v>141</v>
      </c>
      <c r="H6" s="43" t="s">
        <v>142</v>
      </c>
      <c r="I6" s="43" t="s">
        <v>143</v>
      </c>
      <c r="J6" s="43" t="s">
        <v>144</v>
      </c>
      <c r="K6" s="43" t="s">
        <v>145</v>
      </c>
      <c r="L6" s="78" t="s">
        <v>264</v>
      </c>
      <c r="M6" s="43" t="s">
        <v>146</v>
      </c>
    </row>
    <row r="7" spans="1:14" ht="14.25">
      <c r="A7" s="30" t="s">
        <v>59</v>
      </c>
      <c r="B7" s="30" t="s">
        <v>60</v>
      </c>
      <c r="C7" s="30" t="s">
        <v>61</v>
      </c>
      <c r="D7" s="30" t="s">
        <v>147</v>
      </c>
      <c r="E7" s="44">
        <f aca="true" t="shared" si="0" ref="E7:E28">SUM(F7:M7)</f>
        <v>3121.09</v>
      </c>
      <c r="F7" s="44">
        <f aca="true" t="shared" si="1" ref="F7:M7">F8+F12+F15+F24</f>
        <v>684.6399999999999</v>
      </c>
      <c r="G7" s="44">
        <f t="shared" si="1"/>
        <v>950.9300000000001</v>
      </c>
      <c r="H7" s="44">
        <f t="shared" si="1"/>
        <v>67.72</v>
      </c>
      <c r="I7" s="44">
        <f t="shared" si="1"/>
        <v>321.13</v>
      </c>
      <c r="J7" s="44">
        <f t="shared" si="1"/>
        <v>0</v>
      </c>
      <c r="K7" s="44">
        <f t="shared" si="1"/>
        <v>0</v>
      </c>
      <c r="L7" s="44">
        <f t="shared" si="1"/>
        <v>704.39</v>
      </c>
      <c r="M7" s="44">
        <f t="shared" si="1"/>
        <v>392.28</v>
      </c>
      <c r="N7" s="45"/>
    </row>
    <row r="8" spans="1:14" s="46" customFormat="1" ht="14.25">
      <c r="A8" s="47" t="s">
        <v>148</v>
      </c>
      <c r="B8" s="48" t="s">
        <v>149</v>
      </c>
      <c r="C8" s="48" t="s">
        <v>149</v>
      </c>
      <c r="D8" s="49" t="s">
        <v>150</v>
      </c>
      <c r="E8" s="44">
        <f t="shared" si="0"/>
        <v>457.34000000000003</v>
      </c>
      <c r="F8" s="44">
        <f aca="true" t="shared" si="2" ref="F8:M8">F9</f>
        <v>165.2</v>
      </c>
      <c r="G8" s="44">
        <f t="shared" si="2"/>
        <v>13.059999999999999</v>
      </c>
      <c r="H8" s="44">
        <f t="shared" si="2"/>
        <v>0</v>
      </c>
      <c r="I8" s="44">
        <f t="shared" si="2"/>
        <v>8.09</v>
      </c>
      <c r="J8" s="44">
        <f t="shared" si="2"/>
        <v>0</v>
      </c>
      <c r="K8" s="44">
        <f t="shared" si="2"/>
        <v>0</v>
      </c>
      <c r="L8" s="44">
        <f t="shared" si="2"/>
        <v>235.26</v>
      </c>
      <c r="M8" s="44">
        <f t="shared" si="2"/>
        <v>35.730000000000004</v>
      </c>
      <c r="N8" s="45"/>
    </row>
    <row r="9" spans="1:14" s="46" customFormat="1" ht="14.25">
      <c r="A9" s="47"/>
      <c r="B9" s="48">
        <v>10</v>
      </c>
      <c r="C9" s="48" t="s">
        <v>149</v>
      </c>
      <c r="D9" s="49" t="s">
        <v>151</v>
      </c>
      <c r="E9" s="44">
        <f t="shared" si="0"/>
        <v>457.34000000000003</v>
      </c>
      <c r="F9" s="44">
        <f aca="true" t="shared" si="3" ref="F9:M9">SUM(F10:F11)</f>
        <v>165.2</v>
      </c>
      <c r="G9" s="44">
        <f t="shared" si="3"/>
        <v>13.059999999999999</v>
      </c>
      <c r="H9" s="44">
        <f t="shared" si="3"/>
        <v>0</v>
      </c>
      <c r="I9" s="44">
        <f t="shared" si="3"/>
        <v>8.09</v>
      </c>
      <c r="J9" s="44">
        <f t="shared" si="3"/>
        <v>0</v>
      </c>
      <c r="K9" s="44">
        <f t="shared" si="3"/>
        <v>0</v>
      </c>
      <c r="L9" s="44">
        <f t="shared" si="3"/>
        <v>235.26</v>
      </c>
      <c r="M9" s="44">
        <f t="shared" si="3"/>
        <v>35.730000000000004</v>
      </c>
      <c r="N9" s="45"/>
    </row>
    <row r="10" spans="1:14" s="46" customFormat="1" ht="14.25">
      <c r="A10" s="47"/>
      <c r="B10" s="48" t="s">
        <v>149</v>
      </c>
      <c r="C10" s="48" t="s">
        <v>152</v>
      </c>
      <c r="D10" s="49" t="s">
        <v>153</v>
      </c>
      <c r="E10" s="44">
        <f t="shared" si="0"/>
        <v>151.13</v>
      </c>
      <c r="F10" s="44">
        <v>36.32</v>
      </c>
      <c r="G10" s="44">
        <v>2.45</v>
      </c>
      <c r="H10" s="44">
        <v>0</v>
      </c>
      <c r="I10" s="44">
        <v>3.01</v>
      </c>
      <c r="J10" s="50"/>
      <c r="K10" s="44">
        <v>0</v>
      </c>
      <c r="L10" s="44">
        <v>79.73</v>
      </c>
      <c r="M10" s="44">
        <v>29.62</v>
      </c>
      <c r="N10" s="45"/>
    </row>
    <row r="11" spans="1:14" s="46" customFormat="1" ht="14.25">
      <c r="A11" s="47"/>
      <c r="B11" s="48" t="s">
        <v>149</v>
      </c>
      <c r="C11" s="48" t="s">
        <v>154</v>
      </c>
      <c r="D11" s="49" t="s">
        <v>155</v>
      </c>
      <c r="E11" s="44">
        <f t="shared" si="0"/>
        <v>306.21000000000004</v>
      </c>
      <c r="F11" s="44">
        <v>128.88</v>
      </c>
      <c r="G11" s="44">
        <v>10.61</v>
      </c>
      <c r="H11" s="44">
        <v>0</v>
      </c>
      <c r="I11" s="44">
        <v>5.08</v>
      </c>
      <c r="J11" s="50"/>
      <c r="K11" s="44">
        <v>0</v>
      </c>
      <c r="L11" s="44">
        <v>155.53</v>
      </c>
      <c r="M11" s="44">
        <v>6.11</v>
      </c>
      <c r="N11" s="45"/>
    </row>
    <row r="12" spans="1:14" s="46" customFormat="1" ht="14.25">
      <c r="A12" s="47" t="s">
        <v>156</v>
      </c>
      <c r="B12" s="48" t="s">
        <v>149</v>
      </c>
      <c r="C12" s="48" t="s">
        <v>149</v>
      </c>
      <c r="D12" s="49" t="s">
        <v>157</v>
      </c>
      <c r="E12" s="44">
        <f t="shared" si="0"/>
        <v>57.2</v>
      </c>
      <c r="F12" s="44">
        <v>17</v>
      </c>
      <c r="G12" s="44">
        <v>1.03</v>
      </c>
      <c r="H12" s="44">
        <v>0</v>
      </c>
      <c r="I12" s="44">
        <v>1.3</v>
      </c>
      <c r="J12" s="50"/>
      <c r="K12" s="44">
        <v>0</v>
      </c>
      <c r="L12" s="44">
        <v>37.87</v>
      </c>
      <c r="M12" s="44">
        <v>0</v>
      </c>
      <c r="N12" s="45"/>
    </row>
    <row r="13" spans="1:14" s="46" customFormat="1" ht="14.25">
      <c r="A13" s="47"/>
      <c r="B13" s="48" t="s">
        <v>158</v>
      </c>
      <c r="C13" s="48" t="s">
        <v>149</v>
      </c>
      <c r="D13" s="49" t="s">
        <v>159</v>
      </c>
      <c r="E13" s="44">
        <f t="shared" si="0"/>
        <v>57.2</v>
      </c>
      <c r="F13" s="44">
        <v>17</v>
      </c>
      <c r="G13" s="44">
        <v>1.03</v>
      </c>
      <c r="H13" s="44">
        <v>0</v>
      </c>
      <c r="I13" s="44">
        <v>1.3</v>
      </c>
      <c r="J13" s="50"/>
      <c r="K13" s="44">
        <v>0</v>
      </c>
      <c r="L13" s="44">
        <v>37.87</v>
      </c>
      <c r="M13" s="44">
        <v>0</v>
      </c>
      <c r="N13" s="45"/>
    </row>
    <row r="14" spans="1:14" s="46" customFormat="1" ht="14.25">
      <c r="A14" s="47"/>
      <c r="B14" s="48" t="s">
        <v>149</v>
      </c>
      <c r="C14" s="48" t="s">
        <v>160</v>
      </c>
      <c r="D14" s="49" t="s">
        <v>161</v>
      </c>
      <c r="E14" s="44">
        <f t="shared" si="0"/>
        <v>57.2</v>
      </c>
      <c r="F14" s="44">
        <v>17</v>
      </c>
      <c r="G14" s="44">
        <v>1.03</v>
      </c>
      <c r="H14" s="44">
        <v>0</v>
      </c>
      <c r="I14" s="44">
        <v>1.3</v>
      </c>
      <c r="J14" s="50"/>
      <c r="K14" s="44">
        <v>0</v>
      </c>
      <c r="L14" s="44">
        <v>37.87</v>
      </c>
      <c r="M14" s="44">
        <v>0</v>
      </c>
      <c r="N14" s="45"/>
    </row>
    <row r="15" spans="1:14" s="46" customFormat="1" ht="14.25">
      <c r="A15" s="47" t="s">
        <v>162</v>
      </c>
      <c r="B15" s="48" t="s">
        <v>149</v>
      </c>
      <c r="C15" s="48" t="s">
        <v>149</v>
      </c>
      <c r="D15" s="49" t="s">
        <v>163</v>
      </c>
      <c r="E15" s="44">
        <f t="shared" si="0"/>
        <v>2309.69</v>
      </c>
      <c r="F15" s="44">
        <f aca="true" t="shared" si="4" ref="F15:M15">F16</f>
        <v>502.43999999999994</v>
      </c>
      <c r="G15" s="44">
        <f t="shared" si="4"/>
        <v>936.84</v>
      </c>
      <c r="H15" s="44">
        <f t="shared" si="4"/>
        <v>67.72</v>
      </c>
      <c r="I15" s="44">
        <f t="shared" si="4"/>
        <v>14.88</v>
      </c>
      <c r="J15" s="44">
        <f t="shared" si="4"/>
        <v>0</v>
      </c>
      <c r="K15" s="44">
        <f t="shared" si="4"/>
        <v>0</v>
      </c>
      <c r="L15" s="44">
        <f t="shared" si="4"/>
        <v>431.26</v>
      </c>
      <c r="M15" s="44">
        <f t="shared" si="4"/>
        <v>356.54999999999995</v>
      </c>
      <c r="N15" s="45"/>
    </row>
    <row r="16" spans="1:14" s="46" customFormat="1" ht="14.25">
      <c r="A16" s="47"/>
      <c r="B16" s="48" t="s">
        <v>160</v>
      </c>
      <c r="C16" s="48" t="s">
        <v>149</v>
      </c>
      <c r="D16" s="49" t="s">
        <v>164</v>
      </c>
      <c r="E16" s="44">
        <f t="shared" si="0"/>
        <v>2309.69</v>
      </c>
      <c r="F16" s="44">
        <f aca="true" t="shared" si="5" ref="F16:M16">SUM(F17:F23)</f>
        <v>502.43999999999994</v>
      </c>
      <c r="G16" s="44">
        <f t="shared" si="5"/>
        <v>936.84</v>
      </c>
      <c r="H16" s="44">
        <f t="shared" si="5"/>
        <v>67.72</v>
      </c>
      <c r="I16" s="44">
        <f t="shared" si="5"/>
        <v>14.88</v>
      </c>
      <c r="J16" s="44">
        <f t="shared" si="5"/>
        <v>0</v>
      </c>
      <c r="K16" s="44">
        <f t="shared" si="5"/>
        <v>0</v>
      </c>
      <c r="L16" s="44">
        <f t="shared" si="5"/>
        <v>431.26</v>
      </c>
      <c r="M16" s="44">
        <f t="shared" si="5"/>
        <v>356.54999999999995</v>
      </c>
      <c r="N16" s="45"/>
    </row>
    <row r="17" spans="1:14" s="46" customFormat="1" ht="14.25">
      <c r="A17" s="47"/>
      <c r="B17" s="48" t="s">
        <v>149</v>
      </c>
      <c r="C17" s="48" t="s">
        <v>160</v>
      </c>
      <c r="D17" s="49" t="s">
        <v>165</v>
      </c>
      <c r="E17" s="44">
        <f t="shared" si="0"/>
        <v>1487.28</v>
      </c>
      <c r="F17" s="44">
        <v>343.31</v>
      </c>
      <c r="G17" s="44">
        <v>796.3</v>
      </c>
      <c r="H17" s="44">
        <v>28.16</v>
      </c>
      <c r="I17" s="44">
        <v>0</v>
      </c>
      <c r="J17" s="50"/>
      <c r="K17" s="44">
        <v>0</v>
      </c>
      <c r="L17" s="44">
        <v>0</v>
      </c>
      <c r="M17" s="44">
        <v>319.51</v>
      </c>
      <c r="N17" s="45"/>
    </row>
    <row r="18" spans="1:14" s="46" customFormat="1" ht="14.25">
      <c r="A18" s="47"/>
      <c r="B18" s="48" t="s">
        <v>149</v>
      </c>
      <c r="C18" s="48" t="s">
        <v>152</v>
      </c>
      <c r="D18" s="49" t="s">
        <v>153</v>
      </c>
      <c r="E18" s="44">
        <f t="shared" si="0"/>
        <v>141.74</v>
      </c>
      <c r="F18" s="44">
        <v>33.96</v>
      </c>
      <c r="G18" s="44">
        <v>2.25</v>
      </c>
      <c r="H18" s="44">
        <v>17.55</v>
      </c>
      <c r="I18" s="44">
        <v>2.2</v>
      </c>
      <c r="J18" s="50"/>
      <c r="K18" s="44">
        <v>0</v>
      </c>
      <c r="L18" s="44">
        <v>82.68</v>
      </c>
      <c r="M18" s="44">
        <v>3.1</v>
      </c>
      <c r="N18" s="45"/>
    </row>
    <row r="19" spans="1:14" s="46" customFormat="1" ht="14.25">
      <c r="A19" s="47"/>
      <c r="B19" s="48" t="s">
        <v>149</v>
      </c>
      <c r="C19" s="48" t="s">
        <v>158</v>
      </c>
      <c r="D19" s="49" t="s">
        <v>166</v>
      </c>
      <c r="E19" s="44">
        <f t="shared" si="0"/>
        <v>119.97000000000001</v>
      </c>
      <c r="F19" s="44">
        <v>24.09</v>
      </c>
      <c r="G19" s="44">
        <v>71.29</v>
      </c>
      <c r="H19" s="44">
        <v>22.01</v>
      </c>
      <c r="I19" s="44">
        <v>0</v>
      </c>
      <c r="J19" s="50"/>
      <c r="K19" s="44">
        <v>0</v>
      </c>
      <c r="L19" s="44">
        <v>0</v>
      </c>
      <c r="M19" s="44">
        <v>2.58</v>
      </c>
      <c r="N19" s="45"/>
    </row>
    <row r="20" spans="1:14" s="46" customFormat="1" ht="14.25">
      <c r="A20" s="47"/>
      <c r="B20" s="48" t="s">
        <v>149</v>
      </c>
      <c r="C20" s="48" t="s">
        <v>167</v>
      </c>
      <c r="D20" s="49" t="s">
        <v>168</v>
      </c>
      <c r="E20" s="44">
        <f t="shared" si="0"/>
        <v>107.58</v>
      </c>
      <c r="F20" s="44">
        <v>24.35</v>
      </c>
      <c r="G20" s="44">
        <v>62.09</v>
      </c>
      <c r="H20" s="44">
        <v>0</v>
      </c>
      <c r="I20" s="44">
        <v>0</v>
      </c>
      <c r="J20" s="50"/>
      <c r="K20" s="44">
        <v>0</v>
      </c>
      <c r="L20" s="44">
        <v>0</v>
      </c>
      <c r="M20" s="44">
        <v>21.14</v>
      </c>
      <c r="N20" s="45"/>
    </row>
    <row r="21" spans="1:14" s="46" customFormat="1" ht="14.25">
      <c r="A21" s="47"/>
      <c r="B21" s="48" t="s">
        <v>149</v>
      </c>
      <c r="C21" s="48" t="s">
        <v>169</v>
      </c>
      <c r="D21" s="49" t="s">
        <v>170</v>
      </c>
      <c r="E21" s="44">
        <f t="shared" si="0"/>
        <v>269.82</v>
      </c>
      <c r="F21" s="44">
        <v>29.19</v>
      </c>
      <c r="G21" s="44">
        <v>1.77</v>
      </c>
      <c r="H21" s="44">
        <v>0</v>
      </c>
      <c r="I21" s="44">
        <v>10.15</v>
      </c>
      <c r="J21" s="50"/>
      <c r="K21" s="44">
        <v>0</v>
      </c>
      <c r="L21" s="44">
        <v>219.31</v>
      </c>
      <c r="M21" s="44">
        <v>9.4</v>
      </c>
      <c r="N21" s="45"/>
    </row>
    <row r="22" spans="1:14" s="46" customFormat="1" ht="14.25">
      <c r="A22" s="47"/>
      <c r="B22" s="48" t="s">
        <v>149</v>
      </c>
      <c r="C22" s="48" t="s">
        <v>171</v>
      </c>
      <c r="D22" s="49" t="s">
        <v>172</v>
      </c>
      <c r="E22" s="44">
        <f t="shared" si="0"/>
        <v>48.72</v>
      </c>
      <c r="F22" s="44">
        <v>11.53</v>
      </c>
      <c r="G22" s="44">
        <v>0.94</v>
      </c>
      <c r="H22" s="44">
        <v>0</v>
      </c>
      <c r="I22" s="44">
        <v>0.86</v>
      </c>
      <c r="J22" s="50"/>
      <c r="K22" s="44">
        <v>0</v>
      </c>
      <c r="L22" s="44">
        <v>35.39</v>
      </c>
      <c r="M22" s="44">
        <v>0</v>
      </c>
      <c r="N22" s="45"/>
    </row>
    <row r="23" spans="1:14" s="46" customFormat="1" ht="14.25">
      <c r="A23" s="47"/>
      <c r="B23" s="48" t="s">
        <v>149</v>
      </c>
      <c r="C23" s="48" t="s">
        <v>173</v>
      </c>
      <c r="D23" s="49" t="s">
        <v>174</v>
      </c>
      <c r="E23" s="44">
        <f t="shared" si="0"/>
        <v>134.57999999999998</v>
      </c>
      <c r="F23" s="44">
        <v>36.01</v>
      </c>
      <c r="G23" s="44">
        <v>2.2</v>
      </c>
      <c r="H23" s="44">
        <v>0</v>
      </c>
      <c r="I23" s="44">
        <v>1.67</v>
      </c>
      <c r="J23" s="50"/>
      <c r="K23" s="44">
        <v>0</v>
      </c>
      <c r="L23" s="44">
        <v>93.88</v>
      </c>
      <c r="M23" s="44">
        <v>0.82</v>
      </c>
      <c r="N23" s="45"/>
    </row>
    <row r="24" spans="1:14" s="46" customFormat="1" ht="14.25">
      <c r="A24" s="47" t="s">
        <v>175</v>
      </c>
      <c r="B24" s="48" t="s">
        <v>149</v>
      </c>
      <c r="C24" s="48" t="s">
        <v>149</v>
      </c>
      <c r="D24" s="49" t="s">
        <v>176</v>
      </c>
      <c r="E24" s="44">
        <f t="shared" si="0"/>
        <v>296.86</v>
      </c>
      <c r="F24" s="44">
        <v>0</v>
      </c>
      <c r="G24" s="44">
        <v>0</v>
      </c>
      <c r="H24" s="44">
        <v>0</v>
      </c>
      <c r="I24" s="44">
        <f>I25</f>
        <v>296.86</v>
      </c>
      <c r="J24" s="50"/>
      <c r="K24" s="44">
        <v>0</v>
      </c>
      <c r="L24" s="44">
        <v>0</v>
      </c>
      <c r="M24" s="44">
        <v>0</v>
      </c>
      <c r="N24" s="45"/>
    </row>
    <row r="25" spans="1:14" s="46" customFormat="1" ht="14.25">
      <c r="A25" s="47"/>
      <c r="B25" s="48" t="s">
        <v>158</v>
      </c>
      <c r="C25" s="48" t="s">
        <v>149</v>
      </c>
      <c r="D25" s="49" t="s">
        <v>177</v>
      </c>
      <c r="E25" s="44">
        <f t="shared" si="0"/>
        <v>296.86</v>
      </c>
      <c r="F25" s="44">
        <v>0</v>
      </c>
      <c r="G25" s="44">
        <v>0</v>
      </c>
      <c r="H25" s="44">
        <v>0</v>
      </c>
      <c r="I25" s="44">
        <f>SUM(I26:I28)</f>
        <v>296.86</v>
      </c>
      <c r="J25" s="50"/>
      <c r="K25" s="44">
        <v>0</v>
      </c>
      <c r="L25" s="44">
        <v>0</v>
      </c>
      <c r="M25" s="44">
        <v>0</v>
      </c>
      <c r="N25" s="45"/>
    </row>
    <row r="26" spans="1:14" s="46" customFormat="1" ht="14.25">
      <c r="A26" s="47"/>
      <c r="B26" s="48" t="s">
        <v>149</v>
      </c>
      <c r="C26" s="48" t="s">
        <v>160</v>
      </c>
      <c r="D26" s="49" t="s">
        <v>178</v>
      </c>
      <c r="E26" s="44">
        <f t="shared" si="0"/>
        <v>155.49</v>
      </c>
      <c r="F26" s="44">
        <v>0</v>
      </c>
      <c r="G26" s="44">
        <v>0</v>
      </c>
      <c r="H26" s="44">
        <v>0</v>
      </c>
      <c r="I26" s="44">
        <v>155.49</v>
      </c>
      <c r="J26" s="50"/>
      <c r="K26" s="44">
        <v>0</v>
      </c>
      <c r="L26" s="44">
        <v>0</v>
      </c>
      <c r="M26" s="44">
        <v>0</v>
      </c>
      <c r="N26" s="45"/>
    </row>
    <row r="27" spans="1:14" s="46" customFormat="1" ht="14.25">
      <c r="A27" s="47"/>
      <c r="B27" s="48" t="s">
        <v>149</v>
      </c>
      <c r="C27" s="48" t="s">
        <v>179</v>
      </c>
      <c r="D27" s="49" t="s">
        <v>180</v>
      </c>
      <c r="E27" s="51">
        <f t="shared" si="0"/>
        <v>94.61</v>
      </c>
      <c r="F27" s="44">
        <v>0</v>
      </c>
      <c r="G27" s="44">
        <v>0</v>
      </c>
      <c r="H27" s="44">
        <v>0</v>
      </c>
      <c r="I27" s="44">
        <v>94.61</v>
      </c>
      <c r="J27" s="50"/>
      <c r="K27" s="44">
        <v>0</v>
      </c>
      <c r="L27" s="44">
        <v>0</v>
      </c>
      <c r="M27" s="44">
        <v>0</v>
      </c>
      <c r="N27" s="45"/>
    </row>
    <row r="28" spans="1:14" s="46" customFormat="1" ht="15" thickBot="1">
      <c r="A28" s="52"/>
      <c r="B28" s="53" t="s">
        <v>181</v>
      </c>
      <c r="C28" s="53" t="s">
        <v>182</v>
      </c>
      <c r="D28" s="54" t="s">
        <v>183</v>
      </c>
      <c r="E28" s="55">
        <f t="shared" si="0"/>
        <v>46.76</v>
      </c>
      <c r="F28" s="56">
        <v>0</v>
      </c>
      <c r="G28" s="56">
        <v>0</v>
      </c>
      <c r="H28" s="56">
        <v>0</v>
      </c>
      <c r="I28" s="56">
        <v>46.76</v>
      </c>
      <c r="J28" s="57"/>
      <c r="K28" s="56">
        <v>0</v>
      </c>
      <c r="L28" s="56">
        <v>0</v>
      </c>
      <c r="M28" s="56">
        <v>0</v>
      </c>
      <c r="N28" s="45"/>
    </row>
  </sheetData>
  <sheetProtection/>
  <mergeCells count="4">
    <mergeCell ref="A6:C6"/>
    <mergeCell ref="A3:M3"/>
    <mergeCell ref="E5:E6"/>
    <mergeCell ref="F5:M5"/>
  </mergeCells>
  <printOptions horizontalCentered="1"/>
  <pageMargins left="0.5905511811023623" right="0.5905511811023623" top="0.5905511811023623" bottom="0.5905511811023623" header="0.1968503937007874"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AC26"/>
  <sheetViews>
    <sheetView showZeros="0" zoomScaleSheetLayoutView="100" workbookViewId="0" topLeftCell="A1">
      <selection activeCell="A3" sqref="A3:AC3"/>
    </sheetView>
  </sheetViews>
  <sheetFormatPr defaultColWidth="9.00390625" defaultRowHeight="14.25"/>
  <cols>
    <col min="1" max="3" width="4.00390625" style="0" customWidth="1"/>
    <col min="4" max="4" width="32.25390625" style="0" customWidth="1"/>
    <col min="5" max="5" width="7.375" style="0" customWidth="1"/>
    <col min="6" max="12" width="5.625" style="0" customWidth="1"/>
    <col min="13" max="13" width="5.375" style="0" customWidth="1"/>
    <col min="14" max="29" width="5.625" style="0" customWidth="1"/>
  </cols>
  <sheetData>
    <row r="1" spans="4:29" ht="14.25">
      <c r="D1" s="38"/>
      <c r="E1" s="38"/>
      <c r="F1" s="38"/>
      <c r="G1" s="38"/>
      <c r="H1" s="38"/>
      <c r="I1" s="38"/>
      <c r="J1" s="38"/>
      <c r="K1" s="38"/>
      <c r="L1" s="38"/>
      <c r="M1" s="38"/>
      <c r="N1" s="38"/>
      <c r="O1" s="38"/>
      <c r="P1" s="38"/>
      <c r="Q1" s="38"/>
      <c r="R1" s="38"/>
      <c r="S1" s="38"/>
      <c r="T1" s="38"/>
      <c r="U1" s="38"/>
      <c r="V1" s="38"/>
      <c r="W1" s="38"/>
      <c r="X1" s="38"/>
      <c r="Y1" s="38"/>
      <c r="Z1" s="38"/>
      <c r="AA1" s="38"/>
      <c r="AB1" s="38"/>
      <c r="AC1" s="38"/>
    </row>
    <row r="2" spans="4:29" ht="14.25">
      <c r="D2" s="38"/>
      <c r="E2" s="38"/>
      <c r="F2" s="38"/>
      <c r="G2" s="38"/>
      <c r="H2" s="38"/>
      <c r="I2" s="38"/>
      <c r="J2" s="38"/>
      <c r="K2" s="38"/>
      <c r="L2" s="38"/>
      <c r="M2" s="38"/>
      <c r="N2" s="38"/>
      <c r="O2" s="38"/>
      <c r="P2" s="38"/>
      <c r="Q2" s="38"/>
      <c r="R2" s="38"/>
      <c r="S2" s="38"/>
      <c r="T2" s="38"/>
      <c r="U2" s="38"/>
      <c r="V2" s="38"/>
      <c r="W2" s="38"/>
      <c r="X2" s="38"/>
      <c r="Y2" s="38"/>
      <c r="Z2" s="38"/>
      <c r="AA2" s="38"/>
      <c r="AB2" s="38"/>
      <c r="AC2" s="39" t="s">
        <v>184</v>
      </c>
    </row>
    <row r="3" spans="1:29" ht="25.5" customHeight="1">
      <c r="A3" s="94" t="s">
        <v>185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4:29" ht="14.25">
      <c r="D4" s="38"/>
      <c r="E4" s="38"/>
      <c r="F4" s="38"/>
      <c r="G4" s="38"/>
      <c r="H4" s="38"/>
      <c r="I4" s="38"/>
      <c r="J4" s="38"/>
      <c r="K4" s="38"/>
      <c r="L4" s="38"/>
      <c r="M4" s="38"/>
      <c r="N4" s="38"/>
      <c r="O4" s="38"/>
      <c r="P4" s="38"/>
      <c r="Q4" s="38"/>
      <c r="R4" s="38"/>
      <c r="S4" s="38"/>
      <c r="T4" s="38"/>
      <c r="U4" s="38"/>
      <c r="V4" s="38"/>
      <c r="W4" s="38"/>
      <c r="X4" s="38"/>
      <c r="Y4" s="38"/>
      <c r="Z4" s="38"/>
      <c r="AA4" s="38"/>
      <c r="AB4" s="112" t="s">
        <v>186</v>
      </c>
      <c r="AC4" s="112"/>
    </row>
    <row r="5" spans="1:29" ht="14.25">
      <c r="A5" s="40" t="s">
        <v>136</v>
      </c>
      <c r="B5" s="40"/>
      <c r="C5" s="40"/>
      <c r="D5" s="30"/>
      <c r="E5" s="95" t="s">
        <v>137</v>
      </c>
      <c r="F5" s="97"/>
      <c r="G5" s="97"/>
      <c r="H5" s="97"/>
      <c r="I5" s="97"/>
      <c r="J5" s="97"/>
      <c r="K5" s="97"/>
      <c r="L5" s="97"/>
      <c r="M5" s="97"/>
      <c r="N5" s="97"/>
      <c r="O5" s="97"/>
      <c r="P5" s="97"/>
      <c r="Q5" s="97"/>
      <c r="R5" s="97"/>
      <c r="S5" s="97"/>
      <c r="T5" s="97"/>
      <c r="U5" s="97"/>
      <c r="V5" s="97"/>
      <c r="W5" s="97"/>
      <c r="X5" s="97"/>
      <c r="Y5" s="97"/>
      <c r="Z5" s="97"/>
      <c r="AA5" s="97"/>
      <c r="AB5" s="97"/>
      <c r="AC5" s="97"/>
    </row>
    <row r="6" spans="1:29" s="42" customFormat="1" ht="74.25" customHeight="1">
      <c r="A6" s="91" t="s">
        <v>138</v>
      </c>
      <c r="B6" s="92"/>
      <c r="C6" s="93"/>
      <c r="D6" s="41" t="s">
        <v>139</v>
      </c>
      <c r="E6" s="96"/>
      <c r="F6" s="43" t="s">
        <v>187</v>
      </c>
      <c r="G6" s="43" t="s">
        <v>188</v>
      </c>
      <c r="H6" s="43" t="s">
        <v>189</v>
      </c>
      <c r="I6" s="43" t="s">
        <v>190</v>
      </c>
      <c r="J6" s="43" t="s">
        <v>191</v>
      </c>
      <c r="K6" s="43" t="s">
        <v>192</v>
      </c>
      <c r="L6" s="43" t="s">
        <v>193</v>
      </c>
      <c r="M6" s="43" t="s">
        <v>194</v>
      </c>
      <c r="N6" s="43" t="s">
        <v>195</v>
      </c>
      <c r="O6" s="43" t="s">
        <v>196</v>
      </c>
      <c r="P6" s="43" t="s">
        <v>197</v>
      </c>
      <c r="Q6" s="43" t="s">
        <v>198</v>
      </c>
      <c r="R6" s="43" t="s">
        <v>199</v>
      </c>
      <c r="S6" s="43" t="s">
        <v>200</v>
      </c>
      <c r="T6" s="43" t="s">
        <v>201</v>
      </c>
      <c r="U6" s="43" t="s">
        <v>202</v>
      </c>
      <c r="V6" s="43" t="s">
        <v>203</v>
      </c>
      <c r="W6" s="43" t="s">
        <v>204</v>
      </c>
      <c r="X6" s="43" t="s">
        <v>205</v>
      </c>
      <c r="Y6" s="43" t="s">
        <v>206</v>
      </c>
      <c r="Z6" s="43" t="s">
        <v>207</v>
      </c>
      <c r="AA6" s="43" t="s">
        <v>208</v>
      </c>
      <c r="AB6" s="43" t="s">
        <v>209</v>
      </c>
      <c r="AC6" s="43" t="s">
        <v>210</v>
      </c>
    </row>
    <row r="7" spans="1:29" ht="14.25">
      <c r="A7" s="30" t="s">
        <v>59</v>
      </c>
      <c r="B7" s="30" t="s">
        <v>60</v>
      </c>
      <c r="C7" s="30" t="s">
        <v>61</v>
      </c>
      <c r="D7" s="30" t="s">
        <v>147</v>
      </c>
      <c r="E7" s="83">
        <f aca="true" t="shared" si="0" ref="E7:E26">SUM(F7:AC7)</f>
        <v>608.6</v>
      </c>
      <c r="F7" s="83">
        <f aca="true" t="shared" si="1" ref="F7:AC7">F8+F12+F15</f>
        <v>96.19</v>
      </c>
      <c r="G7" s="83">
        <f t="shared" si="1"/>
        <v>25.770000000000003</v>
      </c>
      <c r="H7" s="83">
        <f t="shared" si="1"/>
        <v>0</v>
      </c>
      <c r="I7" s="83">
        <f t="shared" si="1"/>
        <v>2.0700000000000003</v>
      </c>
      <c r="J7" s="83">
        <f t="shared" si="1"/>
        <v>15.84</v>
      </c>
      <c r="K7" s="83">
        <f t="shared" si="1"/>
        <v>80.6</v>
      </c>
      <c r="L7" s="83">
        <f t="shared" si="1"/>
        <v>65.31</v>
      </c>
      <c r="M7" s="83">
        <f t="shared" si="1"/>
        <v>0</v>
      </c>
      <c r="N7" s="83">
        <f t="shared" si="1"/>
        <v>0</v>
      </c>
      <c r="O7" s="83">
        <f t="shared" si="1"/>
        <v>50.720000000000006</v>
      </c>
      <c r="P7" s="83">
        <f t="shared" si="1"/>
        <v>1.09</v>
      </c>
      <c r="Q7" s="83">
        <f t="shared" si="1"/>
        <v>17.05</v>
      </c>
      <c r="R7" s="83">
        <f t="shared" si="1"/>
        <v>63.809999999999995</v>
      </c>
      <c r="S7" s="83">
        <f t="shared" si="1"/>
        <v>10.259999999999998</v>
      </c>
      <c r="T7" s="83">
        <f t="shared" si="1"/>
        <v>0</v>
      </c>
      <c r="U7" s="83">
        <f t="shared" si="1"/>
        <v>0</v>
      </c>
      <c r="V7" s="83">
        <f t="shared" si="1"/>
        <v>0</v>
      </c>
      <c r="W7" s="83">
        <f t="shared" si="1"/>
        <v>46.309999999999995</v>
      </c>
      <c r="X7" s="83">
        <f t="shared" si="1"/>
        <v>0</v>
      </c>
      <c r="Y7" s="83">
        <f t="shared" si="1"/>
        <v>50.059999999999995</v>
      </c>
      <c r="Z7" s="83">
        <f t="shared" si="1"/>
        <v>13.95</v>
      </c>
      <c r="AA7" s="83">
        <f t="shared" si="1"/>
        <v>0</v>
      </c>
      <c r="AB7" s="83">
        <f t="shared" si="1"/>
        <v>0</v>
      </c>
      <c r="AC7" s="83">
        <f t="shared" si="1"/>
        <v>69.57000000000001</v>
      </c>
    </row>
    <row r="8" spans="1:29" s="46" customFormat="1" ht="13.5">
      <c r="A8" s="47" t="s">
        <v>148</v>
      </c>
      <c r="B8" s="48" t="s">
        <v>149</v>
      </c>
      <c r="C8" s="48" t="s">
        <v>149</v>
      </c>
      <c r="D8" s="49" t="s">
        <v>150</v>
      </c>
      <c r="E8" s="83">
        <f t="shared" si="0"/>
        <v>106.41000000000001</v>
      </c>
      <c r="F8" s="83">
        <f aca="true" t="shared" si="2" ref="F8:AC8">F9</f>
        <v>8.05</v>
      </c>
      <c r="G8" s="83">
        <f t="shared" si="2"/>
        <v>4.79</v>
      </c>
      <c r="H8" s="83">
        <f t="shared" si="2"/>
        <v>0</v>
      </c>
      <c r="I8" s="83">
        <f t="shared" si="2"/>
        <v>0.24</v>
      </c>
      <c r="J8" s="83">
        <f t="shared" si="2"/>
        <v>9.6</v>
      </c>
      <c r="K8" s="83">
        <f t="shared" si="2"/>
        <v>31.65</v>
      </c>
      <c r="L8" s="83">
        <f t="shared" si="2"/>
        <v>6.62</v>
      </c>
      <c r="M8" s="83">
        <f t="shared" si="2"/>
        <v>0</v>
      </c>
      <c r="N8" s="83">
        <f t="shared" si="2"/>
        <v>0</v>
      </c>
      <c r="O8" s="83">
        <f t="shared" si="2"/>
        <v>11.24</v>
      </c>
      <c r="P8" s="83">
        <f t="shared" si="2"/>
        <v>0.04</v>
      </c>
      <c r="Q8" s="83">
        <f t="shared" si="2"/>
        <v>0</v>
      </c>
      <c r="R8" s="83">
        <f t="shared" si="2"/>
        <v>0</v>
      </c>
      <c r="S8" s="83">
        <f t="shared" si="2"/>
        <v>4.01</v>
      </c>
      <c r="T8" s="83">
        <f t="shared" si="2"/>
        <v>0</v>
      </c>
      <c r="U8" s="83">
        <f t="shared" si="2"/>
        <v>0</v>
      </c>
      <c r="V8" s="83">
        <f t="shared" si="2"/>
        <v>0</v>
      </c>
      <c r="W8" s="83">
        <f t="shared" si="2"/>
        <v>6.68</v>
      </c>
      <c r="X8" s="83">
        <f t="shared" si="2"/>
        <v>0</v>
      </c>
      <c r="Y8" s="83">
        <f t="shared" si="2"/>
        <v>5.67</v>
      </c>
      <c r="Z8" s="83">
        <f t="shared" si="2"/>
        <v>4.16</v>
      </c>
      <c r="AA8" s="83">
        <f t="shared" si="2"/>
        <v>0</v>
      </c>
      <c r="AB8" s="83">
        <f t="shared" si="2"/>
        <v>0</v>
      </c>
      <c r="AC8" s="83">
        <f t="shared" si="2"/>
        <v>13.66</v>
      </c>
    </row>
    <row r="9" spans="1:29" s="46" customFormat="1" ht="13.5">
      <c r="A9" s="47"/>
      <c r="B9" s="48">
        <v>10</v>
      </c>
      <c r="C9" s="48" t="s">
        <v>149</v>
      </c>
      <c r="D9" s="49" t="s">
        <v>151</v>
      </c>
      <c r="E9" s="83">
        <f t="shared" si="0"/>
        <v>106.41000000000001</v>
      </c>
      <c r="F9" s="83">
        <f aca="true" t="shared" si="3" ref="F9:AC9">SUM(F10:F11)</f>
        <v>8.05</v>
      </c>
      <c r="G9" s="83">
        <f t="shared" si="3"/>
        <v>4.79</v>
      </c>
      <c r="H9" s="83">
        <f t="shared" si="3"/>
        <v>0</v>
      </c>
      <c r="I9" s="83">
        <f t="shared" si="3"/>
        <v>0.24</v>
      </c>
      <c r="J9" s="83">
        <f t="shared" si="3"/>
        <v>9.6</v>
      </c>
      <c r="K9" s="83">
        <f t="shared" si="3"/>
        <v>31.65</v>
      </c>
      <c r="L9" s="83">
        <f t="shared" si="3"/>
        <v>6.62</v>
      </c>
      <c r="M9" s="83">
        <f t="shared" si="3"/>
        <v>0</v>
      </c>
      <c r="N9" s="83">
        <f t="shared" si="3"/>
        <v>0</v>
      </c>
      <c r="O9" s="83">
        <f t="shared" si="3"/>
        <v>11.24</v>
      </c>
      <c r="P9" s="83">
        <f t="shared" si="3"/>
        <v>0.04</v>
      </c>
      <c r="Q9" s="83">
        <f t="shared" si="3"/>
        <v>0</v>
      </c>
      <c r="R9" s="83">
        <f t="shared" si="3"/>
        <v>0</v>
      </c>
      <c r="S9" s="83">
        <f t="shared" si="3"/>
        <v>4.01</v>
      </c>
      <c r="T9" s="83">
        <f t="shared" si="3"/>
        <v>0</v>
      </c>
      <c r="U9" s="83">
        <f t="shared" si="3"/>
        <v>0</v>
      </c>
      <c r="V9" s="83">
        <f t="shared" si="3"/>
        <v>0</v>
      </c>
      <c r="W9" s="83">
        <f t="shared" si="3"/>
        <v>6.68</v>
      </c>
      <c r="X9" s="83">
        <f t="shared" si="3"/>
        <v>0</v>
      </c>
      <c r="Y9" s="83">
        <f t="shared" si="3"/>
        <v>5.67</v>
      </c>
      <c r="Z9" s="83">
        <f t="shared" si="3"/>
        <v>4.16</v>
      </c>
      <c r="AA9" s="83">
        <f t="shared" si="3"/>
        <v>0</v>
      </c>
      <c r="AB9" s="83">
        <f t="shared" si="3"/>
        <v>0</v>
      </c>
      <c r="AC9" s="83">
        <f t="shared" si="3"/>
        <v>13.66</v>
      </c>
    </row>
    <row r="10" spans="1:29" s="46" customFormat="1" ht="13.5">
      <c r="A10" s="47"/>
      <c r="B10" s="48" t="s">
        <v>149</v>
      </c>
      <c r="C10" s="48" t="s">
        <v>152</v>
      </c>
      <c r="D10" s="49" t="s">
        <v>153</v>
      </c>
      <c r="E10" s="83">
        <f t="shared" si="0"/>
        <v>23.179999999999996</v>
      </c>
      <c r="F10" s="83">
        <v>2.15</v>
      </c>
      <c r="G10" s="83">
        <v>2.22</v>
      </c>
      <c r="H10" s="83">
        <v>0</v>
      </c>
      <c r="I10" s="83">
        <v>0</v>
      </c>
      <c r="J10" s="83">
        <v>0.73</v>
      </c>
      <c r="K10" s="83">
        <v>1.47</v>
      </c>
      <c r="L10" s="83">
        <v>1.53</v>
      </c>
      <c r="M10" s="83">
        <v>0</v>
      </c>
      <c r="N10" s="83">
        <v>0</v>
      </c>
      <c r="O10" s="83">
        <v>3.18</v>
      </c>
      <c r="P10" s="83">
        <v>0.02</v>
      </c>
      <c r="Q10" s="83">
        <v>0</v>
      </c>
      <c r="R10" s="83">
        <v>0</v>
      </c>
      <c r="S10" s="83">
        <v>0.25</v>
      </c>
      <c r="T10" s="83">
        <v>0</v>
      </c>
      <c r="U10" s="83">
        <v>0</v>
      </c>
      <c r="V10" s="83">
        <v>0</v>
      </c>
      <c r="W10" s="83">
        <v>2.96</v>
      </c>
      <c r="X10" s="83">
        <v>0</v>
      </c>
      <c r="Y10" s="83">
        <v>2.18</v>
      </c>
      <c r="Z10" s="83">
        <v>0.7</v>
      </c>
      <c r="AA10" s="83">
        <v>0</v>
      </c>
      <c r="AB10" s="83">
        <v>0</v>
      </c>
      <c r="AC10" s="83">
        <v>5.79</v>
      </c>
    </row>
    <row r="11" spans="1:29" s="46" customFormat="1" ht="13.5">
      <c r="A11" s="47"/>
      <c r="B11" s="48" t="s">
        <v>149</v>
      </c>
      <c r="C11" s="48">
        <v>50</v>
      </c>
      <c r="D11" s="49" t="s">
        <v>155</v>
      </c>
      <c r="E11" s="83">
        <f t="shared" si="0"/>
        <v>83.22999999999999</v>
      </c>
      <c r="F11" s="83">
        <v>5.9</v>
      </c>
      <c r="G11" s="83">
        <v>2.57</v>
      </c>
      <c r="H11" s="83">
        <v>0</v>
      </c>
      <c r="I11" s="83">
        <v>0.24</v>
      </c>
      <c r="J11" s="83">
        <v>8.87</v>
      </c>
      <c r="K11" s="83">
        <v>30.18</v>
      </c>
      <c r="L11" s="83">
        <v>5.09</v>
      </c>
      <c r="M11" s="83">
        <v>0</v>
      </c>
      <c r="N11" s="83">
        <v>0</v>
      </c>
      <c r="O11" s="83">
        <v>8.06</v>
      </c>
      <c r="P11" s="83">
        <v>0.02</v>
      </c>
      <c r="Q11" s="83">
        <v>0</v>
      </c>
      <c r="R11" s="83">
        <v>0</v>
      </c>
      <c r="S11" s="83">
        <v>3.76</v>
      </c>
      <c r="T11" s="83">
        <v>0</v>
      </c>
      <c r="U11" s="83">
        <v>0</v>
      </c>
      <c r="V11" s="83">
        <v>0</v>
      </c>
      <c r="W11" s="83">
        <v>3.72</v>
      </c>
      <c r="X11" s="83">
        <v>0</v>
      </c>
      <c r="Y11" s="83">
        <v>3.49</v>
      </c>
      <c r="Z11" s="83">
        <v>3.46</v>
      </c>
      <c r="AA11" s="83">
        <v>0</v>
      </c>
      <c r="AB11" s="83">
        <v>0</v>
      </c>
      <c r="AC11" s="83">
        <v>7.87</v>
      </c>
    </row>
    <row r="12" spans="1:29" s="46" customFormat="1" ht="13.5">
      <c r="A12" s="47" t="s">
        <v>156</v>
      </c>
      <c r="B12" s="48" t="s">
        <v>149</v>
      </c>
      <c r="C12" s="48" t="s">
        <v>149</v>
      </c>
      <c r="D12" s="49" t="s">
        <v>157</v>
      </c>
      <c r="E12" s="83">
        <f t="shared" si="0"/>
        <v>11.129999999999999</v>
      </c>
      <c r="F12" s="83">
        <v>0.91</v>
      </c>
      <c r="G12" s="83">
        <v>0.45</v>
      </c>
      <c r="H12" s="83">
        <v>0</v>
      </c>
      <c r="I12" s="83">
        <v>0</v>
      </c>
      <c r="J12" s="83">
        <v>0.03</v>
      </c>
      <c r="K12" s="83">
        <v>1.1</v>
      </c>
      <c r="L12" s="83">
        <v>0.3</v>
      </c>
      <c r="M12" s="83">
        <v>0</v>
      </c>
      <c r="N12" s="83">
        <v>0</v>
      </c>
      <c r="O12" s="83">
        <v>1.08</v>
      </c>
      <c r="P12" s="83">
        <v>0.4</v>
      </c>
      <c r="Q12" s="83">
        <v>0</v>
      </c>
      <c r="R12" s="83">
        <v>0</v>
      </c>
      <c r="S12" s="83">
        <v>0.38</v>
      </c>
      <c r="T12" s="83">
        <v>0</v>
      </c>
      <c r="U12" s="83">
        <v>0</v>
      </c>
      <c r="V12" s="83">
        <v>0</v>
      </c>
      <c r="W12" s="83">
        <v>0.26</v>
      </c>
      <c r="X12" s="83">
        <v>0</v>
      </c>
      <c r="Y12" s="83">
        <v>1.2</v>
      </c>
      <c r="Z12" s="83">
        <v>0</v>
      </c>
      <c r="AA12" s="83">
        <v>0</v>
      </c>
      <c r="AB12" s="83">
        <v>0</v>
      </c>
      <c r="AC12" s="83">
        <v>5.02</v>
      </c>
    </row>
    <row r="13" spans="1:29" s="46" customFormat="1" ht="13.5">
      <c r="A13" s="47"/>
      <c r="B13" s="48" t="s">
        <v>158</v>
      </c>
      <c r="C13" s="48" t="s">
        <v>149</v>
      </c>
      <c r="D13" s="49" t="s">
        <v>159</v>
      </c>
      <c r="E13" s="83">
        <f t="shared" si="0"/>
        <v>11.129999999999999</v>
      </c>
      <c r="F13" s="83">
        <v>0.91</v>
      </c>
      <c r="G13" s="83">
        <v>0.45</v>
      </c>
      <c r="H13" s="83">
        <v>0</v>
      </c>
      <c r="I13" s="83">
        <v>0</v>
      </c>
      <c r="J13" s="83">
        <v>0.03</v>
      </c>
      <c r="K13" s="83">
        <v>1.1</v>
      </c>
      <c r="L13" s="83">
        <v>0.3</v>
      </c>
      <c r="M13" s="83">
        <v>0</v>
      </c>
      <c r="N13" s="83">
        <v>0</v>
      </c>
      <c r="O13" s="83">
        <v>1.08</v>
      </c>
      <c r="P13" s="83">
        <v>0.4</v>
      </c>
      <c r="Q13" s="83">
        <v>0</v>
      </c>
      <c r="R13" s="83">
        <v>0</v>
      </c>
      <c r="S13" s="83">
        <v>0.38</v>
      </c>
      <c r="T13" s="83">
        <v>0</v>
      </c>
      <c r="U13" s="83">
        <v>0</v>
      </c>
      <c r="V13" s="83">
        <v>0</v>
      </c>
      <c r="W13" s="83">
        <v>0.26</v>
      </c>
      <c r="X13" s="83">
        <v>0</v>
      </c>
      <c r="Y13" s="83">
        <v>1.2</v>
      </c>
      <c r="Z13" s="83">
        <v>0</v>
      </c>
      <c r="AA13" s="83">
        <v>0</v>
      </c>
      <c r="AB13" s="83">
        <v>0</v>
      </c>
      <c r="AC13" s="83">
        <v>5.02</v>
      </c>
    </row>
    <row r="14" spans="1:29" s="46" customFormat="1" ht="13.5">
      <c r="A14" s="47"/>
      <c r="B14" s="48" t="s">
        <v>149</v>
      </c>
      <c r="C14" s="48" t="s">
        <v>160</v>
      </c>
      <c r="D14" s="49" t="s">
        <v>161</v>
      </c>
      <c r="E14" s="83">
        <f t="shared" si="0"/>
        <v>11.129999999999999</v>
      </c>
      <c r="F14" s="83">
        <v>0.91</v>
      </c>
      <c r="G14" s="83">
        <v>0.45</v>
      </c>
      <c r="H14" s="83">
        <v>0</v>
      </c>
      <c r="I14" s="83">
        <v>0</v>
      </c>
      <c r="J14" s="83">
        <v>0.03</v>
      </c>
      <c r="K14" s="83">
        <v>1.1</v>
      </c>
      <c r="L14" s="83">
        <v>0.3</v>
      </c>
      <c r="M14" s="83">
        <v>0</v>
      </c>
      <c r="N14" s="83">
        <v>0</v>
      </c>
      <c r="O14" s="83">
        <v>1.08</v>
      </c>
      <c r="P14" s="83">
        <v>0.4</v>
      </c>
      <c r="Q14" s="83">
        <v>0</v>
      </c>
      <c r="R14" s="83">
        <v>0</v>
      </c>
      <c r="S14" s="83">
        <v>0.38</v>
      </c>
      <c r="T14" s="83">
        <v>0</v>
      </c>
      <c r="U14" s="83">
        <v>0</v>
      </c>
      <c r="V14" s="83">
        <v>0</v>
      </c>
      <c r="W14" s="83">
        <v>0.26</v>
      </c>
      <c r="X14" s="83">
        <v>0</v>
      </c>
      <c r="Y14" s="83">
        <v>1.2</v>
      </c>
      <c r="Z14" s="83">
        <v>0</v>
      </c>
      <c r="AA14" s="83">
        <v>0</v>
      </c>
      <c r="AB14" s="83">
        <v>0</v>
      </c>
      <c r="AC14" s="83">
        <v>5.02</v>
      </c>
    </row>
    <row r="15" spans="1:29" s="46" customFormat="1" ht="13.5">
      <c r="A15" s="47" t="s">
        <v>162</v>
      </c>
      <c r="B15" s="48" t="s">
        <v>149</v>
      </c>
      <c r="C15" s="48" t="s">
        <v>149</v>
      </c>
      <c r="D15" s="49" t="s">
        <v>163</v>
      </c>
      <c r="E15" s="83">
        <f t="shared" si="0"/>
        <v>491.06000000000006</v>
      </c>
      <c r="F15" s="83">
        <f aca="true" t="shared" si="4" ref="F15:AC15">F16+F24</f>
        <v>87.23</v>
      </c>
      <c r="G15" s="83">
        <f t="shared" si="4"/>
        <v>20.530000000000005</v>
      </c>
      <c r="H15" s="83">
        <f t="shared" si="4"/>
        <v>0</v>
      </c>
      <c r="I15" s="83">
        <f t="shared" si="4"/>
        <v>1.83</v>
      </c>
      <c r="J15" s="83">
        <f t="shared" si="4"/>
        <v>6.210000000000001</v>
      </c>
      <c r="K15" s="83">
        <f t="shared" si="4"/>
        <v>47.85</v>
      </c>
      <c r="L15" s="83">
        <f t="shared" si="4"/>
        <v>58.39</v>
      </c>
      <c r="M15" s="83">
        <f t="shared" si="4"/>
        <v>0</v>
      </c>
      <c r="N15" s="83">
        <f t="shared" si="4"/>
        <v>0</v>
      </c>
      <c r="O15" s="83">
        <f t="shared" si="4"/>
        <v>38.400000000000006</v>
      </c>
      <c r="P15" s="83">
        <f t="shared" si="4"/>
        <v>0.65</v>
      </c>
      <c r="Q15" s="83">
        <f t="shared" si="4"/>
        <v>17.05</v>
      </c>
      <c r="R15" s="83">
        <f t="shared" si="4"/>
        <v>63.809999999999995</v>
      </c>
      <c r="S15" s="83">
        <f t="shared" si="4"/>
        <v>5.869999999999999</v>
      </c>
      <c r="T15" s="83">
        <f t="shared" si="4"/>
        <v>0</v>
      </c>
      <c r="U15" s="83">
        <f t="shared" si="4"/>
        <v>0</v>
      </c>
      <c r="V15" s="83">
        <f t="shared" si="4"/>
        <v>0</v>
      </c>
      <c r="W15" s="83">
        <f t="shared" si="4"/>
        <v>39.37</v>
      </c>
      <c r="X15" s="83">
        <f t="shared" si="4"/>
        <v>0</v>
      </c>
      <c r="Y15" s="83">
        <f t="shared" si="4"/>
        <v>43.19</v>
      </c>
      <c r="Z15" s="83">
        <f t="shared" si="4"/>
        <v>9.79</v>
      </c>
      <c r="AA15" s="83">
        <f t="shared" si="4"/>
        <v>0</v>
      </c>
      <c r="AB15" s="83">
        <f t="shared" si="4"/>
        <v>0</v>
      </c>
      <c r="AC15" s="83">
        <f t="shared" si="4"/>
        <v>50.89000000000001</v>
      </c>
    </row>
    <row r="16" spans="1:29" s="46" customFormat="1" ht="13.5">
      <c r="A16" s="47"/>
      <c r="B16" s="48" t="s">
        <v>160</v>
      </c>
      <c r="C16" s="48" t="s">
        <v>149</v>
      </c>
      <c r="D16" s="49" t="s">
        <v>164</v>
      </c>
      <c r="E16" s="83">
        <f t="shared" si="0"/>
        <v>480.8500000000001</v>
      </c>
      <c r="F16" s="83">
        <f aca="true" t="shared" si="5" ref="F16:AC16">SUM(F17:F23)</f>
        <v>87.23</v>
      </c>
      <c r="G16" s="83">
        <f t="shared" si="5"/>
        <v>20.530000000000005</v>
      </c>
      <c r="H16" s="83">
        <f t="shared" si="5"/>
        <v>0</v>
      </c>
      <c r="I16" s="83">
        <f t="shared" si="5"/>
        <v>1.83</v>
      </c>
      <c r="J16" s="83">
        <f t="shared" si="5"/>
        <v>6.210000000000001</v>
      </c>
      <c r="K16" s="83">
        <f t="shared" si="5"/>
        <v>47.85</v>
      </c>
      <c r="L16" s="83">
        <f t="shared" si="5"/>
        <v>58.39</v>
      </c>
      <c r="M16" s="83">
        <f t="shared" si="5"/>
        <v>0</v>
      </c>
      <c r="N16" s="83">
        <f t="shared" si="5"/>
        <v>0</v>
      </c>
      <c r="O16" s="83">
        <f t="shared" si="5"/>
        <v>38.400000000000006</v>
      </c>
      <c r="P16" s="83">
        <f t="shared" si="5"/>
        <v>0.65</v>
      </c>
      <c r="Q16" s="83">
        <f t="shared" si="5"/>
        <v>17.05</v>
      </c>
      <c r="R16" s="83">
        <f t="shared" si="5"/>
        <v>63.809999999999995</v>
      </c>
      <c r="S16" s="83">
        <f t="shared" si="5"/>
        <v>5.869999999999999</v>
      </c>
      <c r="T16" s="83">
        <f t="shared" si="5"/>
        <v>0</v>
      </c>
      <c r="U16" s="83">
        <f t="shared" si="5"/>
        <v>0</v>
      </c>
      <c r="V16" s="83">
        <f t="shared" si="5"/>
        <v>0</v>
      </c>
      <c r="W16" s="83">
        <f t="shared" si="5"/>
        <v>39.37</v>
      </c>
      <c r="X16" s="83">
        <f t="shared" si="5"/>
        <v>0</v>
      </c>
      <c r="Y16" s="83">
        <f t="shared" si="5"/>
        <v>43.19</v>
      </c>
      <c r="Z16" s="83">
        <f t="shared" si="5"/>
        <v>9.79</v>
      </c>
      <c r="AA16" s="83">
        <f t="shared" si="5"/>
        <v>0</v>
      </c>
      <c r="AB16" s="83">
        <f t="shared" si="5"/>
        <v>0</v>
      </c>
      <c r="AC16" s="83">
        <f t="shared" si="5"/>
        <v>40.68000000000001</v>
      </c>
    </row>
    <row r="17" spans="1:29" s="46" customFormat="1" ht="13.5">
      <c r="A17" s="47"/>
      <c r="B17" s="48" t="s">
        <v>149</v>
      </c>
      <c r="C17" s="48" t="s">
        <v>160</v>
      </c>
      <c r="D17" s="49" t="s">
        <v>165</v>
      </c>
      <c r="E17" s="83">
        <f t="shared" si="0"/>
        <v>353.27</v>
      </c>
      <c r="F17" s="83">
        <v>54.86</v>
      </c>
      <c r="G17" s="83">
        <v>16.26</v>
      </c>
      <c r="H17" s="83">
        <v>0</v>
      </c>
      <c r="I17" s="83">
        <v>0.43</v>
      </c>
      <c r="J17" s="83">
        <v>3.95</v>
      </c>
      <c r="K17" s="83">
        <v>34.32</v>
      </c>
      <c r="L17" s="83">
        <v>44.16</v>
      </c>
      <c r="M17" s="83">
        <v>0</v>
      </c>
      <c r="N17" s="83">
        <v>0</v>
      </c>
      <c r="O17" s="83">
        <v>28.42</v>
      </c>
      <c r="P17" s="83">
        <v>0</v>
      </c>
      <c r="Q17" s="83">
        <v>17.05</v>
      </c>
      <c r="R17" s="83">
        <v>55.9</v>
      </c>
      <c r="S17" s="83">
        <v>5.43</v>
      </c>
      <c r="T17" s="83">
        <v>0</v>
      </c>
      <c r="U17" s="83">
        <v>0</v>
      </c>
      <c r="V17" s="83">
        <v>0</v>
      </c>
      <c r="W17" s="83">
        <v>34.73</v>
      </c>
      <c r="X17" s="83">
        <v>0</v>
      </c>
      <c r="Y17" s="83">
        <v>33.47</v>
      </c>
      <c r="Z17" s="83">
        <v>8.9</v>
      </c>
      <c r="AA17" s="83">
        <v>0</v>
      </c>
      <c r="AB17" s="83">
        <v>0</v>
      </c>
      <c r="AC17" s="83">
        <v>15.39</v>
      </c>
    </row>
    <row r="18" spans="1:29" s="46" customFormat="1" ht="13.5">
      <c r="A18" s="47"/>
      <c r="B18" s="48" t="s">
        <v>149</v>
      </c>
      <c r="C18" s="48" t="s">
        <v>152</v>
      </c>
      <c r="D18" s="49" t="s">
        <v>153</v>
      </c>
      <c r="E18" s="83">
        <f t="shared" si="0"/>
        <v>16.46</v>
      </c>
      <c r="F18" s="83">
        <v>3.64</v>
      </c>
      <c r="G18" s="83">
        <v>1.62</v>
      </c>
      <c r="H18" s="83">
        <v>0</v>
      </c>
      <c r="I18" s="83">
        <v>0</v>
      </c>
      <c r="J18" s="83">
        <v>0.7</v>
      </c>
      <c r="K18" s="83">
        <v>0</v>
      </c>
      <c r="L18" s="83">
        <v>2.15</v>
      </c>
      <c r="M18" s="83">
        <v>0</v>
      </c>
      <c r="N18" s="83">
        <v>0</v>
      </c>
      <c r="O18" s="83">
        <v>2.21</v>
      </c>
      <c r="P18" s="83">
        <v>0</v>
      </c>
      <c r="Q18" s="83">
        <v>0</v>
      </c>
      <c r="R18" s="83">
        <v>3.25</v>
      </c>
      <c r="S18" s="83">
        <v>0</v>
      </c>
      <c r="T18" s="83">
        <v>0</v>
      </c>
      <c r="U18" s="83">
        <v>0</v>
      </c>
      <c r="V18" s="83">
        <v>0</v>
      </c>
      <c r="W18" s="83">
        <v>0</v>
      </c>
      <c r="X18" s="83">
        <v>0</v>
      </c>
      <c r="Y18" s="83">
        <v>1.88</v>
      </c>
      <c r="Z18" s="83">
        <v>0</v>
      </c>
      <c r="AA18" s="83">
        <v>0</v>
      </c>
      <c r="AB18" s="83">
        <v>0</v>
      </c>
      <c r="AC18" s="83">
        <v>1.01</v>
      </c>
    </row>
    <row r="19" spans="1:29" s="46" customFormat="1" ht="13.5">
      <c r="A19" s="47"/>
      <c r="B19" s="48" t="s">
        <v>149</v>
      </c>
      <c r="C19" s="48" t="s">
        <v>158</v>
      </c>
      <c r="D19" s="49" t="s">
        <v>166</v>
      </c>
      <c r="E19" s="83">
        <f t="shared" si="0"/>
        <v>28.31</v>
      </c>
      <c r="F19" s="83">
        <v>3.24</v>
      </c>
      <c r="G19" s="83">
        <v>2.35</v>
      </c>
      <c r="H19" s="83">
        <v>0</v>
      </c>
      <c r="I19" s="83">
        <v>0</v>
      </c>
      <c r="J19" s="83">
        <v>0.23</v>
      </c>
      <c r="K19" s="83">
        <v>1.74</v>
      </c>
      <c r="L19" s="83">
        <v>1.45</v>
      </c>
      <c r="M19" s="83">
        <v>0</v>
      </c>
      <c r="N19" s="83">
        <v>0</v>
      </c>
      <c r="O19" s="83">
        <v>0.2</v>
      </c>
      <c r="P19" s="83">
        <v>0.65</v>
      </c>
      <c r="Q19" s="83">
        <v>0</v>
      </c>
      <c r="R19" s="83">
        <v>0</v>
      </c>
      <c r="S19" s="83">
        <v>0.05</v>
      </c>
      <c r="T19" s="83">
        <v>0</v>
      </c>
      <c r="U19" s="83">
        <v>0</v>
      </c>
      <c r="V19" s="83">
        <v>0</v>
      </c>
      <c r="W19" s="83">
        <v>3.6</v>
      </c>
      <c r="X19" s="83">
        <v>0</v>
      </c>
      <c r="Y19" s="83">
        <v>2.3</v>
      </c>
      <c r="Z19" s="83">
        <v>0</v>
      </c>
      <c r="AA19" s="83">
        <v>0</v>
      </c>
      <c r="AB19" s="83">
        <v>0</v>
      </c>
      <c r="AC19" s="83">
        <v>12.5</v>
      </c>
    </row>
    <row r="20" spans="1:29" s="46" customFormat="1" ht="13.5">
      <c r="A20" s="47"/>
      <c r="B20" s="48" t="s">
        <v>149</v>
      </c>
      <c r="C20" s="48" t="s">
        <v>167</v>
      </c>
      <c r="D20" s="49" t="s">
        <v>168</v>
      </c>
      <c r="E20" s="83">
        <f t="shared" si="0"/>
        <v>23.33</v>
      </c>
      <c r="F20" s="83">
        <v>5</v>
      </c>
      <c r="G20" s="83">
        <v>0</v>
      </c>
      <c r="H20" s="83">
        <v>0</v>
      </c>
      <c r="I20" s="83">
        <v>0.99</v>
      </c>
      <c r="J20" s="83">
        <v>0.49</v>
      </c>
      <c r="K20" s="83">
        <v>5.67</v>
      </c>
      <c r="L20" s="83">
        <v>4.25</v>
      </c>
      <c r="M20" s="83">
        <v>0</v>
      </c>
      <c r="N20" s="83">
        <v>0</v>
      </c>
      <c r="O20" s="83">
        <v>0</v>
      </c>
      <c r="P20" s="83">
        <v>0</v>
      </c>
      <c r="Q20" s="83">
        <v>0</v>
      </c>
      <c r="R20" s="83">
        <v>1.98</v>
      </c>
      <c r="S20" s="83">
        <v>0.25</v>
      </c>
      <c r="T20" s="83">
        <v>0</v>
      </c>
      <c r="U20" s="83">
        <v>0</v>
      </c>
      <c r="V20" s="83">
        <v>0</v>
      </c>
      <c r="W20" s="83">
        <v>1.04</v>
      </c>
      <c r="X20" s="83">
        <v>0</v>
      </c>
      <c r="Y20" s="83">
        <v>1.74</v>
      </c>
      <c r="Z20" s="83">
        <v>0.69</v>
      </c>
      <c r="AA20" s="83">
        <v>0</v>
      </c>
      <c r="AB20" s="83">
        <v>0</v>
      </c>
      <c r="AC20" s="83">
        <v>1.23</v>
      </c>
    </row>
    <row r="21" spans="1:29" s="46" customFormat="1" ht="13.5">
      <c r="A21" s="47"/>
      <c r="B21" s="48" t="s">
        <v>149</v>
      </c>
      <c r="C21" s="48" t="s">
        <v>169</v>
      </c>
      <c r="D21" s="49" t="s">
        <v>170</v>
      </c>
      <c r="E21" s="83">
        <f t="shared" si="0"/>
        <v>28.669999999999998</v>
      </c>
      <c r="F21" s="83">
        <v>12.38</v>
      </c>
      <c r="G21" s="83">
        <v>0</v>
      </c>
      <c r="H21" s="83">
        <v>0</v>
      </c>
      <c r="I21" s="83">
        <v>0.27</v>
      </c>
      <c r="J21" s="83">
        <v>0.51</v>
      </c>
      <c r="K21" s="83">
        <v>3.87</v>
      </c>
      <c r="L21" s="83">
        <v>4.65</v>
      </c>
      <c r="M21" s="83">
        <v>0</v>
      </c>
      <c r="N21" s="83">
        <v>0</v>
      </c>
      <c r="O21" s="83">
        <v>3.68</v>
      </c>
      <c r="P21" s="83">
        <v>0</v>
      </c>
      <c r="Q21" s="83">
        <v>0</v>
      </c>
      <c r="R21" s="83">
        <v>0.41</v>
      </c>
      <c r="S21" s="83">
        <v>0</v>
      </c>
      <c r="T21" s="83">
        <v>0</v>
      </c>
      <c r="U21" s="83">
        <v>0</v>
      </c>
      <c r="V21" s="83">
        <v>0</v>
      </c>
      <c r="W21" s="83">
        <v>0</v>
      </c>
      <c r="X21" s="83">
        <v>0</v>
      </c>
      <c r="Y21" s="83">
        <v>2.62</v>
      </c>
      <c r="Z21" s="83">
        <v>0.08</v>
      </c>
      <c r="AA21" s="83">
        <v>0</v>
      </c>
      <c r="AB21" s="83">
        <v>0</v>
      </c>
      <c r="AC21" s="83">
        <v>0.2</v>
      </c>
    </row>
    <row r="22" spans="1:29" s="46" customFormat="1" ht="13.5">
      <c r="A22" s="47"/>
      <c r="B22" s="48" t="s">
        <v>149</v>
      </c>
      <c r="C22" s="48" t="s">
        <v>171</v>
      </c>
      <c r="D22" s="49" t="s">
        <v>172</v>
      </c>
      <c r="E22" s="83">
        <f t="shared" si="0"/>
        <v>8.89</v>
      </c>
      <c r="F22" s="83">
        <v>3.37</v>
      </c>
      <c r="G22" s="83">
        <v>0</v>
      </c>
      <c r="H22" s="83">
        <v>0</v>
      </c>
      <c r="I22" s="83">
        <v>0.14</v>
      </c>
      <c r="J22" s="83">
        <v>0</v>
      </c>
      <c r="K22" s="83">
        <v>0</v>
      </c>
      <c r="L22" s="83">
        <v>0.06</v>
      </c>
      <c r="M22" s="83">
        <v>0</v>
      </c>
      <c r="N22" s="83">
        <v>0</v>
      </c>
      <c r="O22" s="83">
        <v>0</v>
      </c>
      <c r="P22" s="83">
        <v>0</v>
      </c>
      <c r="Q22" s="83">
        <v>0</v>
      </c>
      <c r="R22" s="83">
        <v>0</v>
      </c>
      <c r="S22" s="83">
        <v>0</v>
      </c>
      <c r="T22" s="83">
        <v>0</v>
      </c>
      <c r="U22" s="83">
        <v>0</v>
      </c>
      <c r="V22" s="83">
        <v>0</v>
      </c>
      <c r="W22" s="83">
        <v>0</v>
      </c>
      <c r="X22" s="83">
        <v>0</v>
      </c>
      <c r="Y22" s="83">
        <v>0.26</v>
      </c>
      <c r="Z22" s="83">
        <v>0.12</v>
      </c>
      <c r="AA22" s="83">
        <v>0</v>
      </c>
      <c r="AB22" s="83">
        <v>0</v>
      </c>
      <c r="AC22" s="83">
        <v>4.94</v>
      </c>
    </row>
    <row r="23" spans="1:29" s="46" customFormat="1" ht="13.5">
      <c r="A23" s="47"/>
      <c r="B23" s="48" t="s">
        <v>149</v>
      </c>
      <c r="C23" s="48" t="s">
        <v>173</v>
      </c>
      <c r="D23" s="49" t="s">
        <v>174</v>
      </c>
      <c r="E23" s="83">
        <f t="shared" si="0"/>
        <v>21.92</v>
      </c>
      <c r="F23" s="83">
        <v>4.74</v>
      </c>
      <c r="G23" s="83">
        <v>0.3</v>
      </c>
      <c r="H23" s="83">
        <v>0</v>
      </c>
      <c r="I23" s="83">
        <v>0</v>
      </c>
      <c r="J23" s="83">
        <v>0.33</v>
      </c>
      <c r="K23" s="83">
        <v>2.25</v>
      </c>
      <c r="L23" s="83">
        <v>1.67</v>
      </c>
      <c r="M23" s="83">
        <v>0</v>
      </c>
      <c r="N23" s="83">
        <v>0</v>
      </c>
      <c r="O23" s="83">
        <v>3.89</v>
      </c>
      <c r="P23" s="83">
        <v>0</v>
      </c>
      <c r="Q23" s="83">
        <v>0</v>
      </c>
      <c r="R23" s="83">
        <v>2.27</v>
      </c>
      <c r="S23" s="83">
        <v>0.14</v>
      </c>
      <c r="T23" s="83">
        <v>0</v>
      </c>
      <c r="U23" s="83">
        <v>0</v>
      </c>
      <c r="V23" s="83">
        <v>0</v>
      </c>
      <c r="W23" s="83">
        <v>0</v>
      </c>
      <c r="X23" s="83">
        <v>0</v>
      </c>
      <c r="Y23" s="83">
        <v>0.92</v>
      </c>
      <c r="Z23" s="83">
        <v>0</v>
      </c>
      <c r="AA23" s="83">
        <v>0</v>
      </c>
      <c r="AB23" s="83">
        <v>0</v>
      </c>
      <c r="AC23" s="83">
        <v>5.41</v>
      </c>
    </row>
    <row r="24" spans="1:29" s="46" customFormat="1" ht="13.5">
      <c r="A24" s="47"/>
      <c r="B24" s="48" t="s">
        <v>158</v>
      </c>
      <c r="C24" s="48" t="s">
        <v>149</v>
      </c>
      <c r="D24" s="49" t="s">
        <v>211</v>
      </c>
      <c r="E24" s="83">
        <f t="shared" si="0"/>
        <v>10.21</v>
      </c>
      <c r="F24" s="83">
        <f aca="true" t="shared" si="6" ref="F24:AC24">SUM(F25:F26)</f>
        <v>0</v>
      </c>
      <c r="G24" s="83">
        <f t="shared" si="6"/>
        <v>0</v>
      </c>
      <c r="H24" s="83">
        <f t="shared" si="6"/>
        <v>0</v>
      </c>
      <c r="I24" s="83">
        <f t="shared" si="6"/>
        <v>0</v>
      </c>
      <c r="J24" s="83">
        <f t="shared" si="6"/>
        <v>0</v>
      </c>
      <c r="K24" s="83">
        <f t="shared" si="6"/>
        <v>0</v>
      </c>
      <c r="L24" s="83">
        <f t="shared" si="6"/>
        <v>0</v>
      </c>
      <c r="M24" s="83">
        <f t="shared" si="6"/>
        <v>0</v>
      </c>
      <c r="N24" s="83">
        <f t="shared" si="6"/>
        <v>0</v>
      </c>
      <c r="O24" s="83">
        <f t="shared" si="6"/>
        <v>0</v>
      </c>
      <c r="P24" s="83">
        <f t="shared" si="6"/>
        <v>0</v>
      </c>
      <c r="Q24" s="83">
        <f t="shared" si="6"/>
        <v>0</v>
      </c>
      <c r="R24" s="83">
        <f t="shared" si="6"/>
        <v>0</v>
      </c>
      <c r="S24" s="83">
        <f t="shared" si="6"/>
        <v>0</v>
      </c>
      <c r="T24" s="83">
        <f t="shared" si="6"/>
        <v>0</v>
      </c>
      <c r="U24" s="83">
        <f t="shared" si="6"/>
        <v>0</v>
      </c>
      <c r="V24" s="83">
        <f t="shared" si="6"/>
        <v>0</v>
      </c>
      <c r="W24" s="83">
        <f t="shared" si="6"/>
        <v>0</v>
      </c>
      <c r="X24" s="83">
        <f t="shared" si="6"/>
        <v>0</v>
      </c>
      <c r="Y24" s="83">
        <f t="shared" si="6"/>
        <v>0</v>
      </c>
      <c r="Z24" s="83">
        <f t="shared" si="6"/>
        <v>0</v>
      </c>
      <c r="AA24" s="83">
        <f t="shared" si="6"/>
        <v>0</v>
      </c>
      <c r="AB24" s="83">
        <f t="shared" si="6"/>
        <v>0</v>
      </c>
      <c r="AC24" s="83">
        <f t="shared" si="6"/>
        <v>10.21</v>
      </c>
    </row>
    <row r="25" spans="1:29" s="46" customFormat="1" ht="13.5">
      <c r="A25" s="47"/>
      <c r="B25" s="48" t="s">
        <v>149</v>
      </c>
      <c r="C25" s="48" t="s">
        <v>179</v>
      </c>
      <c r="D25" s="49" t="s">
        <v>212</v>
      </c>
      <c r="E25" s="83">
        <f t="shared" si="0"/>
        <v>0.23</v>
      </c>
      <c r="F25" s="83">
        <v>0</v>
      </c>
      <c r="G25" s="83">
        <v>0</v>
      </c>
      <c r="H25" s="83">
        <v>0</v>
      </c>
      <c r="I25" s="83">
        <v>0</v>
      </c>
      <c r="J25" s="83">
        <v>0</v>
      </c>
      <c r="K25" s="83">
        <v>0</v>
      </c>
      <c r="L25" s="83">
        <v>0</v>
      </c>
      <c r="M25" s="83">
        <v>0</v>
      </c>
      <c r="N25" s="83">
        <v>0</v>
      </c>
      <c r="O25" s="83">
        <v>0</v>
      </c>
      <c r="P25" s="83">
        <v>0</v>
      </c>
      <c r="Q25" s="83">
        <v>0</v>
      </c>
      <c r="R25" s="83">
        <v>0</v>
      </c>
      <c r="S25" s="83">
        <v>0</v>
      </c>
      <c r="T25" s="83">
        <v>0</v>
      </c>
      <c r="U25" s="83">
        <v>0</v>
      </c>
      <c r="V25" s="83">
        <v>0</v>
      </c>
      <c r="W25" s="83">
        <v>0</v>
      </c>
      <c r="X25" s="83">
        <v>0</v>
      </c>
      <c r="Y25" s="83">
        <v>0</v>
      </c>
      <c r="Z25" s="83">
        <v>0</v>
      </c>
      <c r="AA25" s="83">
        <v>0</v>
      </c>
      <c r="AB25" s="83">
        <v>0</v>
      </c>
      <c r="AC25" s="83">
        <v>0.23</v>
      </c>
    </row>
    <row r="26" spans="1:29" s="46" customFormat="1" ht="14.25" thickBot="1">
      <c r="A26" s="52"/>
      <c r="B26" s="53" t="s">
        <v>181</v>
      </c>
      <c r="C26" s="53" t="s">
        <v>213</v>
      </c>
      <c r="D26" s="54" t="s">
        <v>214</v>
      </c>
      <c r="E26" s="113">
        <f t="shared" si="0"/>
        <v>9.98</v>
      </c>
      <c r="F26" s="113">
        <v>0</v>
      </c>
      <c r="G26" s="113">
        <v>0</v>
      </c>
      <c r="H26" s="113">
        <v>0</v>
      </c>
      <c r="I26" s="113">
        <v>0</v>
      </c>
      <c r="J26" s="113">
        <v>0</v>
      </c>
      <c r="K26" s="113">
        <v>0</v>
      </c>
      <c r="L26" s="113">
        <v>0</v>
      </c>
      <c r="M26" s="113">
        <v>0</v>
      </c>
      <c r="N26" s="113">
        <v>0</v>
      </c>
      <c r="O26" s="113">
        <v>0</v>
      </c>
      <c r="P26" s="113">
        <v>0</v>
      </c>
      <c r="Q26" s="113">
        <v>0</v>
      </c>
      <c r="R26" s="113">
        <v>0</v>
      </c>
      <c r="S26" s="113">
        <v>0</v>
      </c>
      <c r="T26" s="113">
        <v>0</v>
      </c>
      <c r="U26" s="113">
        <v>0</v>
      </c>
      <c r="V26" s="113">
        <v>0</v>
      </c>
      <c r="W26" s="113">
        <v>0</v>
      </c>
      <c r="X26" s="113">
        <v>0</v>
      </c>
      <c r="Y26" s="113">
        <v>0</v>
      </c>
      <c r="Z26" s="113">
        <v>0</v>
      </c>
      <c r="AA26" s="113">
        <v>0</v>
      </c>
      <c r="AB26" s="113">
        <v>0</v>
      </c>
      <c r="AC26" s="113">
        <v>9.98</v>
      </c>
    </row>
  </sheetData>
  <sheetProtection/>
  <mergeCells count="5">
    <mergeCell ref="A6:C6"/>
    <mergeCell ref="A3:AC3"/>
    <mergeCell ref="E5:E6"/>
    <mergeCell ref="F5:AC5"/>
    <mergeCell ref="AB4:AC4"/>
  </mergeCells>
  <printOptions horizontalCentered="1"/>
  <pageMargins left="0.3937007874015748" right="0.3937007874015748" top="0.7480314960629921" bottom="0.7480314960629921" header="0.31496062992125984" footer="0.3149606299212598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T35"/>
  <sheetViews>
    <sheetView showZeros="0" tabSelected="1" zoomScaleSheetLayoutView="100" workbookViewId="0" topLeftCell="A1">
      <selection activeCell="A3" sqref="A3:S3"/>
    </sheetView>
  </sheetViews>
  <sheetFormatPr defaultColWidth="9.00390625" defaultRowHeight="14.25"/>
  <cols>
    <col min="1" max="3" width="4.00390625" style="0" customWidth="1"/>
    <col min="4" max="4" width="32.75390625" style="38" customWidth="1"/>
    <col min="5" max="5" width="9.375" style="38" customWidth="1"/>
    <col min="6" max="7" width="8.375" style="38" customWidth="1"/>
    <col min="8" max="19" width="6.375" style="38" customWidth="1"/>
    <col min="20" max="20" width="19.375" style="0" bestFit="1" customWidth="1"/>
  </cols>
  <sheetData>
    <row r="1" ht="14.25">
      <c r="S1" s="39" t="s">
        <v>215</v>
      </c>
    </row>
    <row r="3" spans="1:19" ht="30" customHeight="1">
      <c r="A3" s="94" t="s">
        <v>216</v>
      </c>
      <c r="B3" s="94"/>
      <c r="C3" s="94"/>
      <c r="D3" s="94"/>
      <c r="E3" s="94"/>
      <c r="F3" s="94"/>
      <c r="G3" s="94"/>
      <c r="H3" s="94"/>
      <c r="I3" s="94"/>
      <c r="J3" s="94"/>
      <c r="K3" s="94"/>
      <c r="L3" s="94"/>
      <c r="M3" s="94"/>
      <c r="N3" s="94"/>
      <c r="O3" s="94"/>
      <c r="P3" s="94"/>
      <c r="Q3" s="94"/>
      <c r="R3" s="94"/>
      <c r="S3" s="94"/>
    </row>
    <row r="4" spans="18:19" ht="14.25">
      <c r="R4" s="98" t="s">
        <v>186</v>
      </c>
      <c r="S4" s="98"/>
    </row>
    <row r="5" spans="1:19" ht="14.25" customHeight="1">
      <c r="A5" s="40" t="s">
        <v>136</v>
      </c>
      <c r="B5" s="40"/>
      <c r="C5" s="40"/>
      <c r="D5" s="30"/>
      <c r="E5" s="95" t="s">
        <v>137</v>
      </c>
      <c r="F5" s="97"/>
      <c r="G5" s="97"/>
      <c r="H5" s="97"/>
      <c r="I5" s="97"/>
      <c r="J5" s="97"/>
      <c r="K5" s="97"/>
      <c r="L5" s="97"/>
      <c r="M5" s="97"/>
      <c r="N5" s="97"/>
      <c r="O5" s="97"/>
      <c r="P5" s="97"/>
      <c r="Q5" s="97"/>
      <c r="R5" s="97"/>
      <c r="S5" s="97"/>
    </row>
    <row r="6" spans="1:19" s="42" customFormat="1" ht="72" customHeight="1">
      <c r="A6" s="91" t="s">
        <v>138</v>
      </c>
      <c r="B6" s="92"/>
      <c r="C6" s="93"/>
      <c r="D6" s="41" t="s">
        <v>139</v>
      </c>
      <c r="E6" s="96"/>
      <c r="F6" s="43" t="s">
        <v>217</v>
      </c>
      <c r="G6" s="43" t="s">
        <v>218</v>
      </c>
      <c r="H6" s="43" t="s">
        <v>219</v>
      </c>
      <c r="I6" s="43" t="s">
        <v>220</v>
      </c>
      <c r="J6" s="43" t="s">
        <v>221</v>
      </c>
      <c r="K6" s="43" t="s">
        <v>222</v>
      </c>
      <c r="L6" s="43" t="s">
        <v>223</v>
      </c>
      <c r="M6" s="43" t="s">
        <v>224</v>
      </c>
      <c r="N6" s="43" t="s">
        <v>225</v>
      </c>
      <c r="O6" s="43" t="s">
        <v>226</v>
      </c>
      <c r="P6" s="43" t="s">
        <v>227</v>
      </c>
      <c r="Q6" s="43" t="s">
        <v>228</v>
      </c>
      <c r="R6" s="43" t="s">
        <v>229</v>
      </c>
      <c r="S6" s="58" t="s">
        <v>230</v>
      </c>
    </row>
    <row r="7" spans="1:20" ht="14.25">
      <c r="A7" s="30" t="s">
        <v>59</v>
      </c>
      <c r="B7" s="30" t="s">
        <v>60</v>
      </c>
      <c r="C7" s="30" t="s">
        <v>61</v>
      </c>
      <c r="D7" s="30" t="s">
        <v>147</v>
      </c>
      <c r="E7" s="114">
        <f aca="true" t="shared" si="0" ref="E7:E35">SUM(F7:S7)</f>
        <v>2373.49</v>
      </c>
      <c r="F7" s="114">
        <f aca="true" t="shared" si="1" ref="F7:S7">F8+F12+F15+F29+F33</f>
        <v>120.78</v>
      </c>
      <c r="G7" s="114">
        <f t="shared" si="1"/>
        <v>1049.27</v>
      </c>
      <c r="H7" s="114">
        <f t="shared" si="1"/>
        <v>2.4</v>
      </c>
      <c r="I7" s="114">
        <f t="shared" si="1"/>
        <v>87.84</v>
      </c>
      <c r="J7" s="114">
        <f t="shared" si="1"/>
        <v>8.549999999999999</v>
      </c>
      <c r="K7" s="114">
        <f t="shared" si="1"/>
        <v>0</v>
      </c>
      <c r="L7" s="114">
        <f t="shared" si="1"/>
        <v>0</v>
      </c>
      <c r="M7" s="114">
        <f t="shared" si="1"/>
        <v>0</v>
      </c>
      <c r="N7" s="114">
        <f t="shared" si="1"/>
        <v>0.99</v>
      </c>
      <c r="O7" s="114">
        <f t="shared" si="1"/>
        <v>0</v>
      </c>
      <c r="P7" s="114">
        <f t="shared" si="1"/>
        <v>323.95</v>
      </c>
      <c r="Q7" s="114">
        <f t="shared" si="1"/>
        <v>0</v>
      </c>
      <c r="R7" s="114">
        <f t="shared" si="1"/>
        <v>545.7099999999999</v>
      </c>
      <c r="S7" s="114">
        <f t="shared" si="1"/>
        <v>233.99999999999997</v>
      </c>
      <c r="T7" s="82"/>
    </row>
    <row r="8" spans="1:20" s="46" customFormat="1" ht="14.25">
      <c r="A8" s="47" t="s">
        <v>148</v>
      </c>
      <c r="B8" s="48" t="s">
        <v>149</v>
      </c>
      <c r="C8" s="48" t="s">
        <v>149</v>
      </c>
      <c r="D8" s="49" t="s">
        <v>150</v>
      </c>
      <c r="E8" s="114">
        <f t="shared" si="0"/>
        <v>1.1700000000000002</v>
      </c>
      <c r="F8" s="114">
        <f aca="true" t="shared" si="2" ref="F8:S8">F9</f>
        <v>0</v>
      </c>
      <c r="G8" s="114">
        <f t="shared" si="2"/>
        <v>0.62</v>
      </c>
      <c r="H8" s="114">
        <f t="shared" si="2"/>
        <v>0</v>
      </c>
      <c r="I8" s="114">
        <f t="shared" si="2"/>
        <v>0</v>
      </c>
      <c r="J8" s="114">
        <f t="shared" si="2"/>
        <v>0.26</v>
      </c>
      <c r="K8" s="114">
        <f t="shared" si="2"/>
        <v>0</v>
      </c>
      <c r="L8" s="114">
        <f t="shared" si="2"/>
        <v>0</v>
      </c>
      <c r="M8" s="114">
        <f t="shared" si="2"/>
        <v>0</v>
      </c>
      <c r="N8" s="114">
        <f t="shared" si="2"/>
        <v>0.22</v>
      </c>
      <c r="O8" s="114">
        <f t="shared" si="2"/>
        <v>0</v>
      </c>
      <c r="P8" s="114">
        <f t="shared" si="2"/>
        <v>0</v>
      </c>
      <c r="Q8" s="114">
        <f t="shared" si="2"/>
        <v>0</v>
      </c>
      <c r="R8" s="114">
        <f t="shared" si="2"/>
        <v>0</v>
      </c>
      <c r="S8" s="114">
        <f t="shared" si="2"/>
        <v>0.07</v>
      </c>
      <c r="T8" s="82"/>
    </row>
    <row r="9" spans="1:20" s="46" customFormat="1" ht="14.25">
      <c r="A9" s="47"/>
      <c r="B9" s="48">
        <v>10</v>
      </c>
      <c r="C9" s="48" t="s">
        <v>149</v>
      </c>
      <c r="D9" s="49" t="s">
        <v>151</v>
      </c>
      <c r="E9" s="114">
        <f t="shared" si="0"/>
        <v>1.1700000000000002</v>
      </c>
      <c r="F9" s="114">
        <f aca="true" t="shared" si="3" ref="F9:S9">SUM(F10:F11)</f>
        <v>0</v>
      </c>
      <c r="G9" s="114">
        <f t="shared" si="3"/>
        <v>0.62</v>
      </c>
      <c r="H9" s="114">
        <f t="shared" si="3"/>
        <v>0</v>
      </c>
      <c r="I9" s="114">
        <f t="shared" si="3"/>
        <v>0</v>
      </c>
      <c r="J9" s="114">
        <f t="shared" si="3"/>
        <v>0.26</v>
      </c>
      <c r="K9" s="114">
        <f t="shared" si="3"/>
        <v>0</v>
      </c>
      <c r="L9" s="114">
        <f t="shared" si="3"/>
        <v>0</v>
      </c>
      <c r="M9" s="114">
        <f t="shared" si="3"/>
        <v>0</v>
      </c>
      <c r="N9" s="114">
        <f t="shared" si="3"/>
        <v>0.22</v>
      </c>
      <c r="O9" s="114">
        <f t="shared" si="3"/>
        <v>0</v>
      </c>
      <c r="P9" s="114">
        <f t="shared" si="3"/>
        <v>0</v>
      </c>
      <c r="Q9" s="114">
        <f t="shared" si="3"/>
        <v>0</v>
      </c>
      <c r="R9" s="114">
        <f t="shared" si="3"/>
        <v>0</v>
      </c>
      <c r="S9" s="114">
        <f t="shared" si="3"/>
        <v>0.07</v>
      </c>
      <c r="T9" s="82"/>
    </row>
    <row r="10" spans="1:20" s="46" customFormat="1" ht="14.25">
      <c r="A10" s="47"/>
      <c r="B10" s="48" t="s">
        <v>149</v>
      </c>
      <c r="C10" s="48" t="s">
        <v>152</v>
      </c>
      <c r="D10" s="49" t="s">
        <v>153</v>
      </c>
      <c r="E10" s="114">
        <f t="shared" si="0"/>
        <v>1.01</v>
      </c>
      <c r="F10" s="114">
        <v>0</v>
      </c>
      <c r="G10" s="114">
        <v>0.62</v>
      </c>
      <c r="H10" s="114">
        <v>0</v>
      </c>
      <c r="I10" s="114">
        <v>0</v>
      </c>
      <c r="J10" s="114">
        <v>0.26</v>
      </c>
      <c r="K10" s="114">
        <v>0</v>
      </c>
      <c r="L10" s="114">
        <v>0</v>
      </c>
      <c r="M10" s="114">
        <v>0</v>
      </c>
      <c r="N10" s="114">
        <v>0.06</v>
      </c>
      <c r="O10" s="114">
        <v>0</v>
      </c>
      <c r="P10" s="114">
        <v>0</v>
      </c>
      <c r="Q10" s="114">
        <v>0</v>
      </c>
      <c r="R10" s="114">
        <v>0</v>
      </c>
      <c r="S10" s="114">
        <v>0.07</v>
      </c>
      <c r="T10" s="82"/>
    </row>
    <row r="11" spans="1:20" s="46" customFormat="1" ht="14.25">
      <c r="A11" s="47"/>
      <c r="B11" s="48" t="s">
        <v>149</v>
      </c>
      <c r="C11" s="48" t="s">
        <v>154</v>
      </c>
      <c r="D11" s="49" t="s">
        <v>155</v>
      </c>
      <c r="E11" s="114">
        <f t="shared" si="0"/>
        <v>0.16</v>
      </c>
      <c r="F11" s="114">
        <v>0</v>
      </c>
      <c r="G11" s="114">
        <v>0</v>
      </c>
      <c r="H11" s="114">
        <v>0</v>
      </c>
      <c r="I11" s="114">
        <v>0</v>
      </c>
      <c r="J11" s="114">
        <v>0</v>
      </c>
      <c r="K11" s="114">
        <v>0</v>
      </c>
      <c r="L11" s="114">
        <v>0</v>
      </c>
      <c r="M11" s="114">
        <v>0</v>
      </c>
      <c r="N11" s="114">
        <v>0.16</v>
      </c>
      <c r="O11" s="114">
        <v>0</v>
      </c>
      <c r="P11" s="114">
        <v>0</v>
      </c>
      <c r="Q11" s="114">
        <v>0</v>
      </c>
      <c r="R11" s="114">
        <v>0</v>
      </c>
      <c r="S11" s="114">
        <v>0</v>
      </c>
      <c r="T11" s="82"/>
    </row>
    <row r="12" spans="1:20" s="46" customFormat="1" ht="14.25">
      <c r="A12" s="47" t="s">
        <v>156</v>
      </c>
      <c r="B12" s="48" t="s">
        <v>149</v>
      </c>
      <c r="C12" s="48" t="s">
        <v>149</v>
      </c>
      <c r="D12" s="49" t="s">
        <v>157</v>
      </c>
      <c r="E12" s="114">
        <f t="shared" si="0"/>
        <v>0.02</v>
      </c>
      <c r="F12" s="114">
        <v>0</v>
      </c>
      <c r="G12" s="114">
        <v>0</v>
      </c>
      <c r="H12" s="114">
        <v>0</v>
      </c>
      <c r="I12" s="114">
        <v>0</v>
      </c>
      <c r="J12" s="114">
        <v>0</v>
      </c>
      <c r="K12" s="114">
        <v>0</v>
      </c>
      <c r="L12" s="114">
        <v>0</v>
      </c>
      <c r="M12" s="114">
        <v>0</v>
      </c>
      <c r="N12" s="114">
        <v>0.02</v>
      </c>
      <c r="O12" s="114">
        <v>0</v>
      </c>
      <c r="P12" s="114">
        <v>0</v>
      </c>
      <c r="Q12" s="114">
        <v>0</v>
      </c>
      <c r="R12" s="114">
        <v>0</v>
      </c>
      <c r="S12" s="114">
        <v>0</v>
      </c>
      <c r="T12" s="82"/>
    </row>
    <row r="13" spans="1:20" s="46" customFormat="1" ht="14.25">
      <c r="A13" s="47"/>
      <c r="B13" s="48" t="s">
        <v>158</v>
      </c>
      <c r="C13" s="48" t="s">
        <v>149</v>
      </c>
      <c r="D13" s="49" t="s">
        <v>159</v>
      </c>
      <c r="E13" s="114">
        <f t="shared" si="0"/>
        <v>0.02</v>
      </c>
      <c r="F13" s="114">
        <v>0</v>
      </c>
      <c r="G13" s="114">
        <v>0</v>
      </c>
      <c r="H13" s="114">
        <v>0</v>
      </c>
      <c r="I13" s="114">
        <v>0</v>
      </c>
      <c r="J13" s="114">
        <v>0</v>
      </c>
      <c r="K13" s="114">
        <v>0</v>
      </c>
      <c r="L13" s="114">
        <v>0</v>
      </c>
      <c r="M13" s="114">
        <v>0</v>
      </c>
      <c r="N13" s="114">
        <v>0.02</v>
      </c>
      <c r="O13" s="114">
        <v>0</v>
      </c>
      <c r="P13" s="114">
        <v>0</v>
      </c>
      <c r="Q13" s="114">
        <v>0</v>
      </c>
      <c r="R13" s="114">
        <v>0</v>
      </c>
      <c r="S13" s="114">
        <v>0</v>
      </c>
      <c r="T13" s="82"/>
    </row>
    <row r="14" spans="1:20" s="46" customFormat="1" ht="14.25">
      <c r="A14" s="47"/>
      <c r="B14" s="48" t="s">
        <v>149</v>
      </c>
      <c r="C14" s="48" t="s">
        <v>160</v>
      </c>
      <c r="D14" s="49" t="s">
        <v>161</v>
      </c>
      <c r="E14" s="114">
        <f t="shared" si="0"/>
        <v>0.02</v>
      </c>
      <c r="F14" s="114">
        <v>0</v>
      </c>
      <c r="G14" s="114">
        <v>0</v>
      </c>
      <c r="H14" s="114">
        <v>0</v>
      </c>
      <c r="I14" s="114">
        <v>0</v>
      </c>
      <c r="J14" s="114">
        <v>0</v>
      </c>
      <c r="K14" s="114">
        <v>0</v>
      </c>
      <c r="L14" s="114">
        <v>0</v>
      </c>
      <c r="M14" s="114">
        <v>0</v>
      </c>
      <c r="N14" s="114">
        <v>0.02</v>
      </c>
      <c r="O14" s="114">
        <v>0</v>
      </c>
      <c r="P14" s="114">
        <v>0</v>
      </c>
      <c r="Q14" s="114">
        <v>0</v>
      </c>
      <c r="R14" s="114">
        <v>0</v>
      </c>
      <c r="S14" s="114">
        <v>0</v>
      </c>
      <c r="T14" s="82"/>
    </row>
    <row r="15" spans="1:20" s="46" customFormat="1" ht="14.25">
      <c r="A15" s="47" t="s">
        <v>162</v>
      </c>
      <c r="B15" s="48" t="s">
        <v>149</v>
      </c>
      <c r="C15" s="48" t="s">
        <v>149</v>
      </c>
      <c r="D15" s="49" t="s">
        <v>163</v>
      </c>
      <c r="E15" s="114">
        <f t="shared" si="0"/>
        <v>1502.64</v>
      </c>
      <c r="F15" s="114">
        <f aca="true" t="shared" si="4" ref="F15:S15">F16+F22+F25+F27</f>
        <v>120.78</v>
      </c>
      <c r="G15" s="114">
        <f t="shared" si="4"/>
        <v>1048.65</v>
      </c>
      <c r="H15" s="114">
        <f t="shared" si="4"/>
        <v>2.4</v>
      </c>
      <c r="I15" s="114">
        <f t="shared" si="4"/>
        <v>87.84</v>
      </c>
      <c r="J15" s="114">
        <f t="shared" si="4"/>
        <v>8.29</v>
      </c>
      <c r="K15" s="114">
        <f t="shared" si="4"/>
        <v>0</v>
      </c>
      <c r="L15" s="114">
        <f t="shared" si="4"/>
        <v>0</v>
      </c>
      <c r="M15" s="114">
        <f t="shared" si="4"/>
        <v>0</v>
      </c>
      <c r="N15" s="114">
        <f t="shared" si="4"/>
        <v>0.75</v>
      </c>
      <c r="O15" s="114">
        <f t="shared" si="4"/>
        <v>0</v>
      </c>
      <c r="P15" s="114">
        <f t="shared" si="4"/>
        <v>0</v>
      </c>
      <c r="Q15" s="114">
        <f t="shared" si="4"/>
        <v>0</v>
      </c>
      <c r="R15" s="114">
        <f t="shared" si="4"/>
        <v>0</v>
      </c>
      <c r="S15" s="114">
        <f t="shared" si="4"/>
        <v>233.92999999999998</v>
      </c>
      <c r="T15" s="82"/>
    </row>
    <row r="16" spans="1:20" s="46" customFormat="1" ht="14.25">
      <c r="A16" s="47"/>
      <c r="B16" s="48" t="s">
        <v>160</v>
      </c>
      <c r="C16" s="48" t="s">
        <v>149</v>
      </c>
      <c r="D16" s="49" t="s">
        <v>164</v>
      </c>
      <c r="E16" s="114">
        <f t="shared" si="0"/>
        <v>7.7299999999999995</v>
      </c>
      <c r="F16" s="114">
        <f aca="true" t="shared" si="5" ref="F16:S16">SUM(F17:F21)</f>
        <v>0</v>
      </c>
      <c r="G16" s="114">
        <f t="shared" si="5"/>
        <v>1.72</v>
      </c>
      <c r="H16" s="114">
        <f t="shared" si="5"/>
        <v>0</v>
      </c>
      <c r="I16" s="114">
        <f t="shared" si="5"/>
        <v>0</v>
      </c>
      <c r="J16" s="114">
        <f t="shared" si="5"/>
        <v>5.1</v>
      </c>
      <c r="K16" s="114">
        <f t="shared" si="5"/>
        <v>0</v>
      </c>
      <c r="L16" s="114">
        <f t="shared" si="5"/>
        <v>0</v>
      </c>
      <c r="M16" s="114">
        <f t="shared" si="5"/>
        <v>0</v>
      </c>
      <c r="N16" s="114">
        <f t="shared" si="5"/>
        <v>0.75</v>
      </c>
      <c r="O16" s="114">
        <f t="shared" si="5"/>
        <v>0</v>
      </c>
      <c r="P16" s="114">
        <f t="shared" si="5"/>
        <v>0</v>
      </c>
      <c r="Q16" s="114">
        <f t="shared" si="5"/>
        <v>0</v>
      </c>
      <c r="R16" s="114">
        <f t="shared" si="5"/>
        <v>0</v>
      </c>
      <c r="S16" s="114">
        <f t="shared" si="5"/>
        <v>0.16</v>
      </c>
      <c r="T16" s="82"/>
    </row>
    <row r="17" spans="1:20" s="46" customFormat="1" ht="14.25">
      <c r="A17" s="47"/>
      <c r="B17" s="48" t="s">
        <v>149</v>
      </c>
      <c r="C17" s="48" t="s">
        <v>160</v>
      </c>
      <c r="D17" s="49" t="s">
        <v>165</v>
      </c>
      <c r="E17" s="114">
        <f t="shared" si="0"/>
        <v>4.57</v>
      </c>
      <c r="F17" s="114">
        <v>0</v>
      </c>
      <c r="G17" s="114">
        <v>0</v>
      </c>
      <c r="H17" s="114">
        <v>0</v>
      </c>
      <c r="I17" s="114">
        <v>0</v>
      </c>
      <c r="J17" s="114">
        <v>4.05</v>
      </c>
      <c r="K17" s="114">
        <v>0</v>
      </c>
      <c r="L17" s="114">
        <v>0</v>
      </c>
      <c r="M17" s="114">
        <v>0</v>
      </c>
      <c r="N17" s="114">
        <v>0.52</v>
      </c>
      <c r="O17" s="114">
        <v>0</v>
      </c>
      <c r="P17" s="114">
        <v>0</v>
      </c>
      <c r="Q17" s="114">
        <v>0</v>
      </c>
      <c r="R17" s="114">
        <v>0</v>
      </c>
      <c r="S17" s="114">
        <v>0</v>
      </c>
      <c r="T17" s="82"/>
    </row>
    <row r="18" spans="1:20" s="46" customFormat="1" ht="14.25">
      <c r="A18" s="47"/>
      <c r="B18" s="48" t="s">
        <v>149</v>
      </c>
      <c r="C18" s="48" t="s">
        <v>152</v>
      </c>
      <c r="D18" s="49" t="s">
        <v>153</v>
      </c>
      <c r="E18" s="114">
        <f t="shared" si="0"/>
        <v>0.7600000000000001</v>
      </c>
      <c r="F18" s="114">
        <v>0</v>
      </c>
      <c r="G18" s="114">
        <v>0</v>
      </c>
      <c r="H18" s="114">
        <v>0</v>
      </c>
      <c r="I18" s="114">
        <v>0</v>
      </c>
      <c r="J18" s="114">
        <v>0.54</v>
      </c>
      <c r="K18" s="114">
        <v>0</v>
      </c>
      <c r="L18" s="114">
        <v>0</v>
      </c>
      <c r="M18" s="114">
        <v>0</v>
      </c>
      <c r="N18" s="114">
        <v>0.06</v>
      </c>
      <c r="O18" s="114">
        <v>0</v>
      </c>
      <c r="P18" s="114">
        <v>0</v>
      </c>
      <c r="Q18" s="114">
        <v>0</v>
      </c>
      <c r="R18" s="114">
        <v>0</v>
      </c>
      <c r="S18" s="114">
        <v>0.16</v>
      </c>
      <c r="T18" s="82"/>
    </row>
    <row r="19" spans="1:20" s="46" customFormat="1" ht="14.25">
      <c r="A19" s="47"/>
      <c r="B19" s="48" t="s">
        <v>149</v>
      </c>
      <c r="C19" s="48" t="s">
        <v>158</v>
      </c>
      <c r="D19" s="49" t="s">
        <v>166</v>
      </c>
      <c r="E19" s="114">
        <f t="shared" si="0"/>
        <v>0.59</v>
      </c>
      <c r="F19" s="114">
        <v>0</v>
      </c>
      <c r="G19" s="114">
        <v>0</v>
      </c>
      <c r="H19" s="114">
        <v>0</v>
      </c>
      <c r="I19" s="114">
        <v>0</v>
      </c>
      <c r="J19" s="114">
        <v>0.51</v>
      </c>
      <c r="K19" s="114">
        <v>0</v>
      </c>
      <c r="L19" s="114">
        <v>0</v>
      </c>
      <c r="M19" s="114">
        <v>0</v>
      </c>
      <c r="N19" s="114">
        <v>0.08</v>
      </c>
      <c r="O19" s="114">
        <v>0</v>
      </c>
      <c r="P19" s="114">
        <v>0</v>
      </c>
      <c r="Q19" s="114">
        <v>0</v>
      </c>
      <c r="R19" s="114">
        <v>0</v>
      </c>
      <c r="S19" s="114">
        <v>0</v>
      </c>
      <c r="T19" s="82"/>
    </row>
    <row r="20" spans="1:20" s="46" customFormat="1" ht="14.25">
      <c r="A20" s="47"/>
      <c r="B20" s="48" t="s">
        <v>149</v>
      </c>
      <c r="C20" s="48" t="s">
        <v>169</v>
      </c>
      <c r="D20" s="49" t="s">
        <v>170</v>
      </c>
      <c r="E20" s="114">
        <f t="shared" si="0"/>
        <v>0.02</v>
      </c>
      <c r="F20" s="114">
        <v>0</v>
      </c>
      <c r="G20" s="114">
        <v>0</v>
      </c>
      <c r="H20" s="114">
        <v>0</v>
      </c>
      <c r="I20" s="114">
        <v>0</v>
      </c>
      <c r="J20" s="114">
        <v>0</v>
      </c>
      <c r="K20" s="114">
        <v>0</v>
      </c>
      <c r="L20" s="114">
        <v>0</v>
      </c>
      <c r="M20" s="114">
        <v>0</v>
      </c>
      <c r="N20" s="114">
        <v>0.02</v>
      </c>
      <c r="O20" s="114">
        <v>0</v>
      </c>
      <c r="P20" s="114">
        <v>0</v>
      </c>
      <c r="Q20" s="114">
        <v>0</v>
      </c>
      <c r="R20" s="114">
        <v>0</v>
      </c>
      <c r="S20" s="114">
        <v>0</v>
      </c>
      <c r="T20" s="82"/>
    </row>
    <row r="21" spans="1:20" s="46" customFormat="1" ht="14.25">
      <c r="A21" s="47"/>
      <c r="B21" s="48" t="s">
        <v>149</v>
      </c>
      <c r="C21" s="48" t="s">
        <v>173</v>
      </c>
      <c r="D21" s="49" t="s">
        <v>174</v>
      </c>
      <c r="E21" s="114">
        <f t="shared" si="0"/>
        <v>1.79</v>
      </c>
      <c r="F21" s="114">
        <v>0</v>
      </c>
      <c r="G21" s="114">
        <v>1.72</v>
      </c>
      <c r="H21" s="114">
        <v>0</v>
      </c>
      <c r="I21" s="114">
        <v>0</v>
      </c>
      <c r="J21" s="114">
        <v>0</v>
      </c>
      <c r="K21" s="114">
        <v>0</v>
      </c>
      <c r="L21" s="114">
        <v>0</v>
      </c>
      <c r="M21" s="114">
        <v>0</v>
      </c>
      <c r="N21" s="114">
        <v>0.07</v>
      </c>
      <c r="O21" s="114">
        <v>0</v>
      </c>
      <c r="P21" s="114">
        <v>0</v>
      </c>
      <c r="Q21" s="114">
        <v>0</v>
      </c>
      <c r="R21" s="114">
        <v>0</v>
      </c>
      <c r="S21" s="114">
        <v>0</v>
      </c>
      <c r="T21" s="82"/>
    </row>
    <row r="22" spans="1:20" s="46" customFormat="1" ht="14.25">
      <c r="A22" s="47"/>
      <c r="B22" s="48" t="s">
        <v>158</v>
      </c>
      <c r="C22" s="48"/>
      <c r="D22" s="49" t="s">
        <v>211</v>
      </c>
      <c r="E22" s="114">
        <f t="shared" si="0"/>
        <v>1401.1200000000001</v>
      </c>
      <c r="F22" s="114">
        <f aca="true" t="shared" si="6" ref="F22:S22">SUM(F23:F24)</f>
        <v>120.78</v>
      </c>
      <c r="G22" s="114">
        <f t="shared" si="6"/>
        <v>1046.93</v>
      </c>
      <c r="H22" s="114">
        <f t="shared" si="6"/>
        <v>2.4</v>
      </c>
      <c r="I22" s="114">
        <f t="shared" si="6"/>
        <v>0</v>
      </c>
      <c r="J22" s="114">
        <f t="shared" si="6"/>
        <v>3.19</v>
      </c>
      <c r="K22" s="114">
        <f t="shared" si="6"/>
        <v>0</v>
      </c>
      <c r="L22" s="114">
        <f t="shared" si="6"/>
        <v>0</v>
      </c>
      <c r="M22" s="114">
        <f t="shared" si="6"/>
        <v>0</v>
      </c>
      <c r="N22" s="114">
        <f t="shared" si="6"/>
        <v>0</v>
      </c>
      <c r="O22" s="114">
        <f t="shared" si="6"/>
        <v>0</v>
      </c>
      <c r="P22" s="114">
        <f t="shared" si="6"/>
        <v>0</v>
      </c>
      <c r="Q22" s="114">
        <f t="shared" si="6"/>
        <v>0</v>
      </c>
      <c r="R22" s="114">
        <f t="shared" si="6"/>
        <v>0</v>
      </c>
      <c r="S22" s="114">
        <f t="shared" si="6"/>
        <v>227.82</v>
      </c>
      <c r="T22" s="82"/>
    </row>
    <row r="23" spans="1:20" s="46" customFormat="1" ht="14.25">
      <c r="A23" s="47"/>
      <c r="B23" s="48" t="s">
        <v>149</v>
      </c>
      <c r="C23" s="48" t="s">
        <v>179</v>
      </c>
      <c r="D23" s="49" t="s">
        <v>212</v>
      </c>
      <c r="E23" s="114">
        <f t="shared" si="0"/>
        <v>181.26000000000002</v>
      </c>
      <c r="F23" s="114">
        <v>11.94</v>
      </c>
      <c r="G23" s="114">
        <v>163.46</v>
      </c>
      <c r="H23" s="114">
        <v>2.4</v>
      </c>
      <c r="I23" s="114">
        <v>0</v>
      </c>
      <c r="J23" s="114">
        <v>2.46</v>
      </c>
      <c r="K23" s="114">
        <v>0</v>
      </c>
      <c r="L23" s="114">
        <v>0</v>
      </c>
      <c r="M23" s="114">
        <v>0</v>
      </c>
      <c r="N23" s="114">
        <v>0</v>
      </c>
      <c r="O23" s="114">
        <v>0</v>
      </c>
      <c r="P23" s="114">
        <v>0</v>
      </c>
      <c r="Q23" s="114">
        <v>0</v>
      </c>
      <c r="R23" s="114">
        <v>0</v>
      </c>
      <c r="S23" s="114">
        <v>1</v>
      </c>
      <c r="T23" s="82"/>
    </row>
    <row r="24" spans="1:20" s="46" customFormat="1" ht="14.25">
      <c r="A24" s="47"/>
      <c r="B24" s="48" t="s">
        <v>149</v>
      </c>
      <c r="C24" s="48" t="s">
        <v>231</v>
      </c>
      <c r="D24" s="49" t="s">
        <v>232</v>
      </c>
      <c r="E24" s="114">
        <f t="shared" si="0"/>
        <v>1219.8600000000001</v>
      </c>
      <c r="F24" s="114">
        <v>108.84</v>
      </c>
      <c r="G24" s="114">
        <v>883.47</v>
      </c>
      <c r="H24" s="114">
        <v>0</v>
      </c>
      <c r="I24" s="114">
        <v>0</v>
      </c>
      <c r="J24" s="114">
        <v>0.73</v>
      </c>
      <c r="K24" s="114">
        <v>0</v>
      </c>
      <c r="L24" s="114">
        <v>0</v>
      </c>
      <c r="M24" s="114">
        <v>0</v>
      </c>
      <c r="N24" s="114">
        <v>0</v>
      </c>
      <c r="O24" s="114">
        <v>0</v>
      </c>
      <c r="P24" s="114">
        <v>0</v>
      </c>
      <c r="Q24" s="114">
        <v>0</v>
      </c>
      <c r="R24" s="114">
        <v>0</v>
      </c>
      <c r="S24" s="114">
        <v>226.82</v>
      </c>
      <c r="T24" s="82"/>
    </row>
    <row r="25" spans="1:20" s="46" customFormat="1" ht="14.25">
      <c r="A25" s="47"/>
      <c r="B25" s="48" t="s">
        <v>233</v>
      </c>
      <c r="C25" s="48" t="s">
        <v>149</v>
      </c>
      <c r="D25" s="49" t="s">
        <v>234</v>
      </c>
      <c r="E25" s="114">
        <f t="shared" si="0"/>
        <v>87.84</v>
      </c>
      <c r="F25" s="114">
        <v>0</v>
      </c>
      <c r="G25" s="114">
        <v>0</v>
      </c>
      <c r="H25" s="114">
        <v>0</v>
      </c>
      <c r="I25" s="114">
        <v>87.84</v>
      </c>
      <c r="J25" s="114">
        <v>0</v>
      </c>
      <c r="K25" s="114">
        <v>0</v>
      </c>
      <c r="L25" s="114">
        <v>0</v>
      </c>
      <c r="M25" s="114">
        <v>0</v>
      </c>
      <c r="N25" s="114">
        <v>0</v>
      </c>
      <c r="O25" s="114">
        <v>0</v>
      </c>
      <c r="P25" s="114">
        <v>0</v>
      </c>
      <c r="Q25" s="114">
        <v>0</v>
      </c>
      <c r="R25" s="114">
        <v>0</v>
      </c>
      <c r="S25" s="114">
        <v>0</v>
      </c>
      <c r="T25" s="82"/>
    </row>
    <row r="26" spans="1:20" s="46" customFormat="1" ht="14.25">
      <c r="A26" s="47"/>
      <c r="B26" s="48" t="s">
        <v>149</v>
      </c>
      <c r="C26" s="48" t="s">
        <v>160</v>
      </c>
      <c r="D26" s="49" t="s">
        <v>235</v>
      </c>
      <c r="E26" s="114">
        <f t="shared" si="0"/>
        <v>87.84</v>
      </c>
      <c r="F26" s="114">
        <v>0</v>
      </c>
      <c r="G26" s="114">
        <v>0</v>
      </c>
      <c r="H26" s="114">
        <v>0</v>
      </c>
      <c r="I26" s="114">
        <v>87.84</v>
      </c>
      <c r="J26" s="114">
        <v>0</v>
      </c>
      <c r="K26" s="114">
        <v>0</v>
      </c>
      <c r="L26" s="114">
        <v>0</v>
      </c>
      <c r="M26" s="114">
        <v>0</v>
      </c>
      <c r="N26" s="114">
        <v>0</v>
      </c>
      <c r="O26" s="114">
        <v>0</v>
      </c>
      <c r="P26" s="114">
        <v>0</v>
      </c>
      <c r="Q26" s="114">
        <v>0</v>
      </c>
      <c r="R26" s="114">
        <v>0</v>
      </c>
      <c r="S26" s="114">
        <v>0</v>
      </c>
      <c r="T26" s="82"/>
    </row>
    <row r="27" spans="1:20" s="46" customFormat="1" ht="14.25">
      <c r="A27" s="47"/>
      <c r="B27" s="48" t="s">
        <v>173</v>
      </c>
      <c r="C27" s="48" t="s">
        <v>149</v>
      </c>
      <c r="D27" s="49" t="s">
        <v>236</v>
      </c>
      <c r="E27" s="114">
        <f t="shared" si="0"/>
        <v>5.95</v>
      </c>
      <c r="F27" s="114">
        <v>0</v>
      </c>
      <c r="G27" s="114">
        <v>0</v>
      </c>
      <c r="H27" s="114">
        <v>0</v>
      </c>
      <c r="I27" s="114">
        <v>0</v>
      </c>
      <c r="J27" s="114">
        <v>0</v>
      </c>
      <c r="K27" s="114">
        <v>0</v>
      </c>
      <c r="L27" s="114">
        <v>0</v>
      </c>
      <c r="M27" s="114">
        <v>0</v>
      </c>
      <c r="N27" s="114">
        <v>0</v>
      </c>
      <c r="O27" s="114">
        <v>0</v>
      </c>
      <c r="P27" s="114">
        <v>0</v>
      </c>
      <c r="Q27" s="114">
        <v>0</v>
      </c>
      <c r="R27" s="114">
        <v>0</v>
      </c>
      <c r="S27" s="114">
        <v>5.95</v>
      </c>
      <c r="T27" s="82"/>
    </row>
    <row r="28" spans="1:20" s="46" customFormat="1" ht="14.25">
      <c r="A28" s="47"/>
      <c r="B28" s="48" t="s">
        <v>149</v>
      </c>
      <c r="C28" s="48" t="s">
        <v>160</v>
      </c>
      <c r="D28" s="49" t="s">
        <v>237</v>
      </c>
      <c r="E28" s="114">
        <f t="shared" si="0"/>
        <v>5.95</v>
      </c>
      <c r="F28" s="114">
        <v>0</v>
      </c>
      <c r="G28" s="114">
        <v>0</v>
      </c>
      <c r="H28" s="114">
        <v>0</v>
      </c>
      <c r="I28" s="114">
        <v>0</v>
      </c>
      <c r="J28" s="114">
        <v>0</v>
      </c>
      <c r="K28" s="114">
        <v>0</v>
      </c>
      <c r="L28" s="114">
        <v>0</v>
      </c>
      <c r="M28" s="114">
        <v>0</v>
      </c>
      <c r="N28" s="114">
        <v>0</v>
      </c>
      <c r="O28" s="114">
        <v>0</v>
      </c>
      <c r="P28" s="114">
        <v>0</v>
      </c>
      <c r="Q28" s="114">
        <v>0</v>
      </c>
      <c r="R28" s="114">
        <v>0</v>
      </c>
      <c r="S28" s="114">
        <v>5.95</v>
      </c>
      <c r="T28" s="82"/>
    </row>
    <row r="29" spans="1:20" s="46" customFormat="1" ht="14.25">
      <c r="A29" s="47" t="s">
        <v>238</v>
      </c>
      <c r="B29" s="48" t="s">
        <v>149</v>
      </c>
      <c r="C29" s="48" t="s">
        <v>149</v>
      </c>
      <c r="D29" s="49" t="s">
        <v>239</v>
      </c>
      <c r="E29" s="114">
        <f t="shared" si="0"/>
        <v>324.37</v>
      </c>
      <c r="F29" s="114">
        <f aca="true" t="shared" si="7" ref="F29:S29">F30</f>
        <v>0</v>
      </c>
      <c r="G29" s="114">
        <f t="shared" si="7"/>
        <v>0</v>
      </c>
      <c r="H29" s="114">
        <f t="shared" si="7"/>
        <v>0</v>
      </c>
      <c r="I29" s="114">
        <f t="shared" si="7"/>
        <v>0</v>
      </c>
      <c r="J29" s="114">
        <f t="shared" si="7"/>
        <v>0</v>
      </c>
      <c r="K29" s="114">
        <f t="shared" si="7"/>
        <v>0</v>
      </c>
      <c r="L29" s="114">
        <f t="shared" si="7"/>
        <v>0</v>
      </c>
      <c r="M29" s="114">
        <f t="shared" si="7"/>
        <v>0</v>
      </c>
      <c r="N29" s="114">
        <f t="shared" si="7"/>
        <v>0</v>
      </c>
      <c r="O29" s="114">
        <f t="shared" si="7"/>
        <v>0</v>
      </c>
      <c r="P29" s="114">
        <f t="shared" si="7"/>
        <v>323.95</v>
      </c>
      <c r="Q29" s="114">
        <f t="shared" si="7"/>
        <v>0</v>
      </c>
      <c r="R29" s="114">
        <f t="shared" si="7"/>
        <v>0.42</v>
      </c>
      <c r="S29" s="114">
        <f t="shared" si="7"/>
        <v>0</v>
      </c>
      <c r="T29" s="82"/>
    </row>
    <row r="30" spans="1:20" s="46" customFormat="1" ht="14.25">
      <c r="A30" s="47"/>
      <c r="B30" s="48" t="s">
        <v>179</v>
      </c>
      <c r="C30" s="48" t="s">
        <v>149</v>
      </c>
      <c r="D30" s="49" t="s">
        <v>240</v>
      </c>
      <c r="E30" s="114">
        <f t="shared" si="0"/>
        <v>324.37</v>
      </c>
      <c r="F30" s="114">
        <f aca="true" t="shared" si="8" ref="F30:S30">SUM(F31:F32)</f>
        <v>0</v>
      </c>
      <c r="G30" s="114">
        <f t="shared" si="8"/>
        <v>0</v>
      </c>
      <c r="H30" s="114">
        <f t="shared" si="8"/>
        <v>0</v>
      </c>
      <c r="I30" s="114">
        <f t="shared" si="8"/>
        <v>0</v>
      </c>
      <c r="J30" s="114">
        <f t="shared" si="8"/>
        <v>0</v>
      </c>
      <c r="K30" s="114">
        <f t="shared" si="8"/>
        <v>0</v>
      </c>
      <c r="L30" s="114">
        <f t="shared" si="8"/>
        <v>0</v>
      </c>
      <c r="M30" s="114">
        <f t="shared" si="8"/>
        <v>0</v>
      </c>
      <c r="N30" s="114">
        <f t="shared" si="8"/>
        <v>0</v>
      </c>
      <c r="O30" s="114">
        <f t="shared" si="8"/>
        <v>0</v>
      </c>
      <c r="P30" s="114">
        <f t="shared" si="8"/>
        <v>323.95</v>
      </c>
      <c r="Q30" s="114">
        <f t="shared" si="8"/>
        <v>0</v>
      </c>
      <c r="R30" s="114">
        <f t="shared" si="8"/>
        <v>0.42</v>
      </c>
      <c r="S30" s="114">
        <f t="shared" si="8"/>
        <v>0</v>
      </c>
      <c r="T30" s="82"/>
    </row>
    <row r="31" spans="1:20" s="46" customFormat="1" ht="14.25">
      <c r="A31" s="47"/>
      <c r="B31" s="48" t="s">
        <v>149</v>
      </c>
      <c r="C31" s="48" t="s">
        <v>160</v>
      </c>
      <c r="D31" s="49" t="s">
        <v>241</v>
      </c>
      <c r="E31" s="114">
        <f t="shared" si="0"/>
        <v>323.95</v>
      </c>
      <c r="F31" s="114">
        <v>0</v>
      </c>
      <c r="G31" s="114">
        <v>0</v>
      </c>
      <c r="H31" s="114">
        <v>0</v>
      </c>
      <c r="I31" s="114">
        <v>0</v>
      </c>
      <c r="J31" s="114">
        <v>0</v>
      </c>
      <c r="K31" s="114">
        <v>0</v>
      </c>
      <c r="L31" s="114">
        <v>0</v>
      </c>
      <c r="M31" s="114">
        <v>0</v>
      </c>
      <c r="N31" s="114">
        <v>0</v>
      </c>
      <c r="O31" s="114">
        <v>0</v>
      </c>
      <c r="P31" s="114">
        <v>323.95</v>
      </c>
      <c r="Q31" s="114">
        <v>0</v>
      </c>
      <c r="R31" s="114">
        <v>0</v>
      </c>
      <c r="S31" s="114">
        <v>0</v>
      </c>
      <c r="T31" s="82"/>
    </row>
    <row r="32" spans="1:20" s="46" customFormat="1" ht="14.25">
      <c r="A32" s="47"/>
      <c r="B32" s="48" t="s">
        <v>149</v>
      </c>
      <c r="C32" s="48" t="s">
        <v>152</v>
      </c>
      <c r="D32" s="49" t="s">
        <v>242</v>
      </c>
      <c r="E32" s="114">
        <f t="shared" si="0"/>
        <v>0.42</v>
      </c>
      <c r="F32" s="114">
        <v>0</v>
      </c>
      <c r="G32" s="114">
        <v>0</v>
      </c>
      <c r="H32" s="114">
        <v>0</v>
      </c>
      <c r="I32" s="114">
        <v>0</v>
      </c>
      <c r="J32" s="114">
        <v>0</v>
      </c>
      <c r="K32" s="114">
        <v>0</v>
      </c>
      <c r="L32" s="114">
        <v>0</v>
      </c>
      <c r="M32" s="114">
        <v>0</v>
      </c>
      <c r="N32" s="114">
        <v>0</v>
      </c>
      <c r="O32" s="114">
        <v>0</v>
      </c>
      <c r="P32" s="114">
        <v>0</v>
      </c>
      <c r="Q32" s="114">
        <v>0</v>
      </c>
      <c r="R32" s="114">
        <v>0.42</v>
      </c>
      <c r="S32" s="114">
        <v>0</v>
      </c>
      <c r="T32" s="82"/>
    </row>
    <row r="33" spans="1:20" s="46" customFormat="1" ht="14.25">
      <c r="A33" s="47" t="s">
        <v>243</v>
      </c>
      <c r="B33" s="48" t="s">
        <v>149</v>
      </c>
      <c r="C33" s="48" t="s">
        <v>149</v>
      </c>
      <c r="D33" s="49" t="s">
        <v>244</v>
      </c>
      <c r="E33" s="114">
        <f t="shared" si="0"/>
        <v>545.29</v>
      </c>
      <c r="F33" s="114">
        <v>0</v>
      </c>
      <c r="G33" s="114">
        <v>0</v>
      </c>
      <c r="H33" s="114">
        <v>0</v>
      </c>
      <c r="I33" s="114">
        <v>0</v>
      </c>
      <c r="J33" s="114">
        <v>0</v>
      </c>
      <c r="K33" s="114">
        <v>0</v>
      </c>
      <c r="L33" s="114">
        <v>0</v>
      </c>
      <c r="M33" s="114">
        <v>0</v>
      </c>
      <c r="N33" s="114">
        <v>0</v>
      </c>
      <c r="O33" s="114">
        <v>0</v>
      </c>
      <c r="P33" s="114">
        <v>0</v>
      </c>
      <c r="Q33" s="114">
        <v>0</v>
      </c>
      <c r="R33" s="114">
        <v>545.29</v>
      </c>
      <c r="S33" s="114">
        <v>0</v>
      </c>
      <c r="T33" s="82"/>
    </row>
    <row r="34" spans="1:20" s="46" customFormat="1" ht="14.25">
      <c r="A34" s="47"/>
      <c r="B34" s="48" t="s">
        <v>231</v>
      </c>
      <c r="C34" s="48" t="s">
        <v>149</v>
      </c>
      <c r="D34" s="49" t="s">
        <v>245</v>
      </c>
      <c r="E34" s="114">
        <f t="shared" si="0"/>
        <v>545.29</v>
      </c>
      <c r="F34" s="114">
        <v>0</v>
      </c>
      <c r="G34" s="114">
        <v>0</v>
      </c>
      <c r="H34" s="114">
        <v>0</v>
      </c>
      <c r="I34" s="114">
        <v>0</v>
      </c>
      <c r="J34" s="114">
        <v>0</v>
      </c>
      <c r="K34" s="114">
        <v>0</v>
      </c>
      <c r="L34" s="114">
        <v>0</v>
      </c>
      <c r="M34" s="114">
        <v>0</v>
      </c>
      <c r="N34" s="114">
        <v>0</v>
      </c>
      <c r="O34" s="114">
        <v>0</v>
      </c>
      <c r="P34" s="114">
        <v>0</v>
      </c>
      <c r="Q34" s="114">
        <v>0</v>
      </c>
      <c r="R34" s="114">
        <v>545.29</v>
      </c>
      <c r="S34" s="114">
        <v>0</v>
      </c>
      <c r="T34" s="82"/>
    </row>
    <row r="35" spans="1:20" s="46" customFormat="1" ht="15" thickBot="1">
      <c r="A35" s="52"/>
      <c r="B35" s="53" t="s">
        <v>181</v>
      </c>
      <c r="C35" s="53" t="s">
        <v>246</v>
      </c>
      <c r="D35" s="54" t="s">
        <v>247</v>
      </c>
      <c r="E35" s="115">
        <f t="shared" si="0"/>
        <v>545.29</v>
      </c>
      <c r="F35" s="115">
        <v>0</v>
      </c>
      <c r="G35" s="115">
        <v>0</v>
      </c>
      <c r="H35" s="115">
        <v>0</v>
      </c>
      <c r="I35" s="115">
        <v>0</v>
      </c>
      <c r="J35" s="115">
        <v>0</v>
      </c>
      <c r="K35" s="115">
        <v>0</v>
      </c>
      <c r="L35" s="115">
        <v>0</v>
      </c>
      <c r="M35" s="115">
        <v>0</v>
      </c>
      <c r="N35" s="115">
        <v>0</v>
      </c>
      <c r="O35" s="115">
        <v>0</v>
      </c>
      <c r="P35" s="115">
        <v>0</v>
      </c>
      <c r="Q35" s="115">
        <v>0</v>
      </c>
      <c r="R35" s="115">
        <v>545.29</v>
      </c>
      <c r="S35" s="115">
        <v>0</v>
      </c>
      <c r="T35" s="82"/>
    </row>
  </sheetData>
  <sheetProtection/>
  <mergeCells count="5">
    <mergeCell ref="A3:S3"/>
    <mergeCell ref="F5:S5"/>
    <mergeCell ref="A6:C6"/>
    <mergeCell ref="E5:E6"/>
    <mergeCell ref="R4:S4"/>
  </mergeCells>
  <printOptions horizontalCentered="1"/>
  <pageMargins left="0.5905511811023623" right="0.5905511811023623" top="0.5905511811023623" bottom="0.5905511811023623" header="0.1968503937007874" footer="0.31496062992125984"/>
  <pageSetup fitToWidth="6"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H8"/>
  <sheetViews>
    <sheetView zoomScaleSheetLayoutView="100" workbookViewId="0" topLeftCell="A1">
      <selection activeCell="A2" sqref="A2"/>
    </sheetView>
  </sheetViews>
  <sheetFormatPr defaultColWidth="9.00390625" defaultRowHeight="14.25"/>
  <cols>
    <col min="1" max="1" width="14.00390625" style="0" customWidth="1"/>
    <col min="2" max="2" width="16.00390625" style="0" customWidth="1"/>
    <col min="3" max="3" width="15.50390625" style="0" customWidth="1"/>
    <col min="4" max="4" width="15.625" style="0" customWidth="1"/>
    <col min="5" max="5" width="14.625" style="0" customWidth="1"/>
    <col min="6" max="6" width="16.375" style="0" customWidth="1"/>
    <col min="7" max="7" width="15.00390625" style="0" customWidth="1"/>
    <col min="8" max="8" width="16.875" style="0" customWidth="1"/>
    <col min="9" max="16384" width="25.625" style="1" customWidth="1"/>
  </cols>
  <sheetData>
    <row r="1" spans="2:8" ht="51.75" customHeight="1">
      <c r="B1" s="59"/>
      <c r="C1" s="59"/>
      <c r="D1" s="59"/>
      <c r="E1" s="60"/>
      <c r="F1" s="59"/>
      <c r="G1" s="59"/>
      <c r="H1" s="61" t="s">
        <v>248</v>
      </c>
    </row>
    <row r="2" spans="1:8" ht="21.75" customHeight="1">
      <c r="A2" s="62" t="s">
        <v>249</v>
      </c>
      <c r="B2" s="63"/>
      <c r="C2" s="63"/>
      <c r="D2" s="63"/>
      <c r="E2" s="63"/>
      <c r="F2" s="63"/>
      <c r="G2" s="63"/>
      <c r="H2" s="63"/>
    </row>
    <row r="3" spans="1:8" ht="21.75" customHeight="1">
      <c r="A3" s="64"/>
      <c r="B3" s="65"/>
      <c r="C3" s="65"/>
      <c r="D3" s="65"/>
      <c r="E3" s="65"/>
      <c r="F3" s="65"/>
      <c r="G3" s="65"/>
      <c r="H3" s="66" t="s">
        <v>250</v>
      </c>
    </row>
    <row r="4" spans="1:8" ht="30.75" customHeight="1">
      <c r="A4" s="91" t="s">
        <v>251</v>
      </c>
      <c r="B4" s="88" t="s">
        <v>252</v>
      </c>
      <c r="C4" s="28" t="s">
        <v>253</v>
      </c>
      <c r="D4" s="28"/>
      <c r="E4" s="28"/>
      <c r="F4" s="28"/>
      <c r="G4" s="28"/>
      <c r="H4" s="28"/>
    </row>
    <row r="5" spans="1:8" ht="24.75" customHeight="1">
      <c r="A5" s="91"/>
      <c r="B5" s="91"/>
      <c r="C5" s="101" t="s">
        <v>254</v>
      </c>
      <c r="D5" s="91" t="s">
        <v>255</v>
      </c>
      <c r="E5" s="67" t="s">
        <v>256</v>
      </c>
      <c r="F5" s="68"/>
      <c r="G5" s="68"/>
      <c r="H5" s="99" t="s">
        <v>257</v>
      </c>
    </row>
    <row r="6" spans="1:8" ht="30" customHeight="1">
      <c r="A6" s="100"/>
      <c r="B6" s="100"/>
      <c r="C6" s="101"/>
      <c r="D6" s="88"/>
      <c r="E6" s="69" t="s">
        <v>258</v>
      </c>
      <c r="F6" s="70" t="s">
        <v>259</v>
      </c>
      <c r="G6" s="71" t="s">
        <v>260</v>
      </c>
      <c r="H6" s="99"/>
    </row>
    <row r="7" spans="1:8" ht="31.5" customHeight="1">
      <c r="A7" s="72" t="s">
        <v>261</v>
      </c>
      <c r="B7" s="73" t="s">
        <v>262</v>
      </c>
      <c r="C7" s="74">
        <v>332.31</v>
      </c>
      <c r="D7" s="74">
        <v>32.54</v>
      </c>
      <c r="E7" s="74">
        <v>271.18</v>
      </c>
      <c r="F7" s="74">
        <v>0</v>
      </c>
      <c r="G7" s="74">
        <v>271.18</v>
      </c>
      <c r="H7" s="74">
        <v>28.59</v>
      </c>
    </row>
    <row r="8" ht="14.25">
      <c r="A8" s="65" t="s">
        <v>263</v>
      </c>
    </row>
  </sheetData>
  <sheetProtection/>
  <mergeCells count="5">
    <mergeCell ref="D5:D6"/>
    <mergeCell ref="H5:H6"/>
    <mergeCell ref="A4:A6"/>
    <mergeCell ref="B4:B6"/>
    <mergeCell ref="C5:C6"/>
  </mergeCells>
  <printOptions/>
  <pageMargins left="0.8998875542888491" right="0.747823152016467" top="0.9839047597149226" bottom="0.9839047597149226" header="0.5117415443180114" footer="0.511741544318011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国库处</Company>
  <TotalTime>108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胡国强</dc:creator>
  <cp:keywords/>
  <dc:description/>
  <cp:lastModifiedBy>王玉峰</cp:lastModifiedBy>
  <cp:lastPrinted>2015-08-17T03:17:02Z</cp:lastPrinted>
  <dcterms:created xsi:type="dcterms:W3CDTF">2013-05-17T10:14:10Z</dcterms:created>
  <dcterms:modified xsi:type="dcterms:W3CDTF">2015-08-17T03:17:02Z</dcterms:modified>
  <cp:category/>
  <cp:version/>
  <cp:contentType/>
  <cp:contentStatus/>
  <cp:revision>1</cp:revision>
</cp:coreProperties>
</file>