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川财社【2021】49号，财政厅+省卫生健康委关于下达2021年中央和省级财政基本公共卫生服务补助资金的通知\"/>
    </mc:Choice>
  </mc:AlternateContent>
  <bookViews>
    <workbookView xWindow="0" yWindow="0" windowWidth="28800" windowHeight="12540" activeTab="2"/>
  </bookViews>
  <sheets>
    <sheet name="附件1总表" sheetId="1" r:id="rId1"/>
    <sheet name="附件2中央资金明细表" sheetId="2" r:id="rId2"/>
    <sheet name="附件3省与市县配套表" sheetId="6" r:id="rId3"/>
    <sheet name="Sheet1" sheetId="7" state="hidden" r:id="rId4"/>
    <sheet name="配套计算表" sheetId="4" state="hidden" r:id="rId5"/>
  </sheets>
  <definedNames>
    <definedName name="_xlnm._FilterDatabase" localSheetId="2" hidden="1">附件3省与市县配套表!$A$4:$J$256</definedName>
    <definedName name="_xlnm.Print_Titles" localSheetId="0">附件1总表!$4:$5</definedName>
    <definedName name="_xlnm.Print_Titles" localSheetId="1">附件2中央资金明细表!$4:$6</definedName>
    <definedName name="_xlnm.Print_Titles" localSheetId="2">附件3省与市县配套表!$4:$5</definedName>
  </definedNames>
  <calcPr calcId="152511" fullPrecision="0"/>
</workbook>
</file>

<file path=xl/calcChain.xml><?xml version="1.0" encoding="utf-8"?>
<calcChain xmlns="http://schemas.openxmlformats.org/spreadsheetml/2006/main">
  <c r="C198" i="2" l="1"/>
  <c r="D198" i="2"/>
  <c r="E198" i="2"/>
  <c r="F198" i="2"/>
  <c r="F7" i="2" s="1"/>
  <c r="G198" i="2"/>
  <c r="H198" i="2"/>
  <c r="I198" i="2"/>
  <c r="J198" i="2"/>
  <c r="J7" i="2" s="1"/>
  <c r="K198" i="2"/>
  <c r="L198" i="2"/>
  <c r="M198" i="2"/>
  <c r="N198" i="2"/>
  <c r="N7" i="2" s="1"/>
  <c r="O198" i="2"/>
  <c r="B198" i="2"/>
  <c r="C44" i="2"/>
  <c r="D44" i="2"/>
  <c r="E44" i="2"/>
  <c r="F44" i="2"/>
  <c r="G44" i="2"/>
  <c r="H44" i="2"/>
  <c r="I44" i="2"/>
  <c r="J44" i="2"/>
  <c r="K44" i="2"/>
  <c r="L44" i="2"/>
  <c r="M44" i="2"/>
  <c r="N44" i="2"/>
  <c r="O44" i="2"/>
  <c r="B44" i="2"/>
  <c r="I8" i="2"/>
  <c r="J8" i="2"/>
  <c r="K8" i="2"/>
  <c r="K7" i="2" s="1"/>
  <c r="L8" i="2"/>
  <c r="L7" i="2" s="1"/>
  <c r="M8" i="2"/>
  <c r="N8" i="2"/>
  <c r="O8" i="2"/>
  <c r="H8" i="2"/>
  <c r="C8" i="2"/>
  <c r="C7" i="2" s="1"/>
  <c r="D8" i="2"/>
  <c r="E8" i="2"/>
  <c r="F8" i="2"/>
  <c r="G8" i="2"/>
  <c r="G7" i="2" s="1"/>
  <c r="B8" i="2"/>
  <c r="M7" i="2"/>
  <c r="D7" i="2"/>
  <c r="B7"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I7" i="2" l="1"/>
  <c r="E7" i="2"/>
  <c r="H9" i="1"/>
  <c r="H10" i="1"/>
  <c r="H11" i="1"/>
  <c r="H12" i="1"/>
  <c r="H13" i="1"/>
  <c r="H14" i="1"/>
  <c r="H15" i="1"/>
  <c r="H16" i="1"/>
  <c r="H17" i="1"/>
  <c r="H18" i="1"/>
  <c r="H19" i="1"/>
  <c r="H20" i="1"/>
  <c r="H21" i="1"/>
  <c r="H22" i="1"/>
  <c r="H23" i="1"/>
  <c r="H24" i="1"/>
  <c r="H25" i="1"/>
  <c r="H26" i="1"/>
  <c r="H27" i="1"/>
  <c r="H28" i="1"/>
  <c r="H29" i="1"/>
  <c r="H30" i="1"/>
  <c r="H31" i="1"/>
  <c r="H32" i="1"/>
  <c r="H33" i="1"/>
  <c r="H34" i="1"/>
  <c r="H35" i="1"/>
  <c r="H37" i="1"/>
  <c r="H6" i="1"/>
  <c r="F212" i="4" l="1"/>
  <c r="G212" i="4" s="1"/>
  <c r="D212" i="4"/>
  <c r="C212" i="4"/>
  <c r="F211" i="4"/>
  <c r="G211" i="4" s="1"/>
  <c r="D211" i="4"/>
  <c r="C211" i="4"/>
  <c r="G210" i="4"/>
  <c r="F210" i="4"/>
  <c r="D210" i="4"/>
  <c r="C210" i="4"/>
  <c r="H209" i="4"/>
  <c r="F209" i="4"/>
  <c r="G209" i="4" s="1"/>
  <c r="D209" i="4"/>
  <c r="C209" i="4"/>
  <c r="F208" i="4"/>
  <c r="G208" i="4" s="1"/>
  <c r="D208" i="4"/>
  <c r="C208" i="4"/>
  <c r="F207" i="4"/>
  <c r="G207" i="4" s="1"/>
  <c r="D207" i="4"/>
  <c r="C207" i="4"/>
  <c r="G206" i="4"/>
  <c r="F206" i="4"/>
  <c r="D206" i="4"/>
  <c r="C206" i="4"/>
  <c r="H205" i="4"/>
  <c r="F205" i="4"/>
  <c r="G205" i="4" s="1"/>
  <c r="D205" i="4"/>
  <c r="C205" i="4"/>
  <c r="F204" i="4"/>
  <c r="G204" i="4" s="1"/>
  <c r="D204" i="4"/>
  <c r="C204" i="4"/>
  <c r="F203" i="4"/>
  <c r="G203" i="4" s="1"/>
  <c r="D203" i="4"/>
  <c r="C203" i="4"/>
  <c r="G202" i="4"/>
  <c r="F202" i="4"/>
  <c r="D202" i="4"/>
  <c r="C202" i="4"/>
  <c r="H201" i="4"/>
  <c r="F201" i="4"/>
  <c r="G201" i="4" s="1"/>
  <c r="D201" i="4"/>
  <c r="C201" i="4"/>
  <c r="F200" i="4"/>
  <c r="G200" i="4" s="1"/>
  <c r="D200" i="4"/>
  <c r="C200" i="4"/>
  <c r="F199" i="4"/>
  <c r="G199" i="4" s="1"/>
  <c r="D199" i="4"/>
  <c r="C199" i="4"/>
  <c r="G198" i="4"/>
  <c r="F198" i="4"/>
  <c r="D198" i="4"/>
  <c r="C198" i="4"/>
  <c r="H197" i="4"/>
  <c r="F197" i="4"/>
  <c r="G197" i="4" s="1"/>
  <c r="D197" i="4"/>
  <c r="C197" i="4"/>
  <c r="F196" i="4"/>
  <c r="G196" i="4" s="1"/>
  <c r="D196" i="4"/>
  <c r="C196" i="4"/>
  <c r="F195" i="4"/>
  <c r="G195" i="4" s="1"/>
  <c r="D195" i="4"/>
  <c r="C195" i="4"/>
  <c r="G194" i="4"/>
  <c r="F194" i="4"/>
  <c r="D194" i="4"/>
  <c r="C194" i="4"/>
  <c r="H193" i="4"/>
  <c r="F193" i="4"/>
  <c r="G193" i="4" s="1"/>
  <c r="D193" i="4"/>
  <c r="C193" i="4"/>
  <c r="F192" i="4"/>
  <c r="G192" i="4" s="1"/>
  <c r="D192" i="4"/>
  <c r="C192" i="4"/>
  <c r="F191" i="4"/>
  <c r="G191" i="4" s="1"/>
  <c r="D191" i="4"/>
  <c r="C191" i="4"/>
  <c r="G190" i="4"/>
  <c r="F190" i="4"/>
  <c r="D190" i="4"/>
  <c r="C190" i="4"/>
  <c r="H189" i="4"/>
  <c r="F189" i="4"/>
  <c r="G189" i="4" s="1"/>
  <c r="D189" i="4"/>
  <c r="C189" i="4"/>
  <c r="F188" i="4"/>
  <c r="G188" i="4" s="1"/>
  <c r="D188" i="4"/>
  <c r="C188" i="4"/>
  <c r="F187" i="4"/>
  <c r="G187" i="4" s="1"/>
  <c r="D187" i="4"/>
  <c r="C187" i="4"/>
  <c r="G186" i="4"/>
  <c r="F186" i="4"/>
  <c r="D186" i="4"/>
  <c r="C186" i="4"/>
  <c r="H185" i="4"/>
  <c r="F185" i="4"/>
  <c r="G185" i="4" s="1"/>
  <c r="D185" i="4"/>
  <c r="C185" i="4"/>
  <c r="F184" i="4"/>
  <c r="G184" i="4" s="1"/>
  <c r="D184" i="4"/>
  <c r="C184" i="4"/>
  <c r="F183" i="4"/>
  <c r="G183" i="4" s="1"/>
  <c r="D183" i="4"/>
  <c r="C183" i="4"/>
  <c r="G182" i="4"/>
  <c r="F182" i="4"/>
  <c r="D182" i="4"/>
  <c r="C182" i="4"/>
  <c r="H181" i="4"/>
  <c r="F181" i="4"/>
  <c r="G181" i="4" s="1"/>
  <c r="D181" i="4"/>
  <c r="C181" i="4"/>
  <c r="F180" i="4"/>
  <c r="G180" i="4" s="1"/>
  <c r="D180" i="4"/>
  <c r="C180" i="4"/>
  <c r="F179" i="4"/>
  <c r="G179" i="4" s="1"/>
  <c r="D179" i="4"/>
  <c r="C179" i="4"/>
  <c r="G178" i="4"/>
  <c r="F178" i="4"/>
  <c r="D178" i="4"/>
  <c r="C178" i="4"/>
  <c r="H177" i="4"/>
  <c r="F177" i="4"/>
  <c r="G177" i="4" s="1"/>
  <c r="D177" i="4"/>
  <c r="C177" i="4"/>
  <c r="F176" i="4"/>
  <c r="G176" i="4" s="1"/>
  <c r="D176" i="4"/>
  <c r="C176" i="4"/>
  <c r="F175" i="4"/>
  <c r="G175" i="4" s="1"/>
  <c r="D175" i="4"/>
  <c r="C175" i="4"/>
  <c r="G174" i="4"/>
  <c r="F174" i="4"/>
  <c r="D174" i="4"/>
  <c r="C174" i="4"/>
  <c r="H173" i="4"/>
  <c r="F173" i="4"/>
  <c r="G173" i="4" s="1"/>
  <c r="D173" i="4"/>
  <c r="C173" i="4"/>
  <c r="F172" i="4"/>
  <c r="G172" i="4" s="1"/>
  <c r="D172" i="4"/>
  <c r="C172" i="4"/>
  <c r="F171" i="4"/>
  <c r="G171" i="4" s="1"/>
  <c r="D171" i="4"/>
  <c r="C171" i="4"/>
  <c r="G170" i="4"/>
  <c r="F170" i="4"/>
  <c r="D170" i="4"/>
  <c r="C170" i="4"/>
  <c r="H169" i="4"/>
  <c r="F169" i="4"/>
  <c r="G169" i="4" s="1"/>
  <c r="D169" i="4"/>
  <c r="C169" i="4"/>
  <c r="F168" i="4"/>
  <c r="G168" i="4" s="1"/>
  <c r="D168" i="4"/>
  <c r="C168" i="4"/>
  <c r="F167" i="4"/>
  <c r="G167" i="4" s="1"/>
  <c r="D167" i="4"/>
  <c r="C167" i="4"/>
  <c r="G166" i="4"/>
  <c r="F166" i="4"/>
  <c r="D166" i="4"/>
  <c r="C166" i="4"/>
  <c r="H165" i="4"/>
  <c r="F165" i="4"/>
  <c r="G165" i="4" s="1"/>
  <c r="D165" i="4"/>
  <c r="C165" i="4"/>
  <c r="F164" i="4"/>
  <c r="G164" i="4" s="1"/>
  <c r="D164" i="4"/>
  <c r="C164" i="4"/>
  <c r="F163" i="4"/>
  <c r="G163" i="4" s="1"/>
  <c r="D163" i="4"/>
  <c r="C163" i="4"/>
  <c r="G162" i="4"/>
  <c r="F162" i="4"/>
  <c r="D162" i="4"/>
  <c r="C162" i="4"/>
  <c r="H161" i="4"/>
  <c r="F161" i="4"/>
  <c r="G161" i="4" s="1"/>
  <c r="D161" i="4"/>
  <c r="C161" i="4"/>
  <c r="F160" i="4"/>
  <c r="G160" i="4" s="1"/>
  <c r="D160" i="4"/>
  <c r="C160" i="4"/>
  <c r="F159" i="4"/>
  <c r="G159" i="4" s="1"/>
  <c r="D159" i="4"/>
  <c r="C159" i="4"/>
  <c r="G158" i="4"/>
  <c r="F158" i="4"/>
  <c r="D158" i="4"/>
  <c r="C158" i="4"/>
  <c r="H157" i="4"/>
  <c r="F157" i="4"/>
  <c r="G157" i="4" s="1"/>
  <c r="D157" i="4"/>
  <c r="C157" i="4"/>
  <c r="F156" i="4"/>
  <c r="G156" i="4" s="1"/>
  <c r="D156" i="4"/>
  <c r="C156" i="4"/>
  <c r="F155" i="4"/>
  <c r="G155" i="4" s="1"/>
  <c r="D155" i="4"/>
  <c r="C155" i="4"/>
  <c r="G154" i="4"/>
  <c r="F154" i="4"/>
  <c r="D154" i="4"/>
  <c r="C154" i="4"/>
  <c r="H153" i="4"/>
  <c r="F153" i="4"/>
  <c r="G153" i="4" s="1"/>
  <c r="D153" i="4"/>
  <c r="C153" i="4"/>
  <c r="F152" i="4"/>
  <c r="G152" i="4" s="1"/>
  <c r="D152" i="4"/>
  <c r="C152" i="4"/>
  <c r="F151" i="4"/>
  <c r="G151" i="4" s="1"/>
  <c r="D151" i="4"/>
  <c r="C151" i="4"/>
  <c r="G150" i="4"/>
  <c r="F150" i="4"/>
  <c r="D150" i="4"/>
  <c r="C150" i="4"/>
  <c r="H149" i="4"/>
  <c r="F149" i="4"/>
  <c r="G149" i="4" s="1"/>
  <c r="D149" i="4"/>
  <c r="C149" i="4"/>
  <c r="F148" i="4"/>
  <c r="G148" i="4" s="1"/>
  <c r="D148" i="4"/>
  <c r="C148" i="4"/>
  <c r="F147" i="4"/>
  <c r="G147" i="4" s="1"/>
  <c r="D147" i="4"/>
  <c r="C147" i="4"/>
  <c r="G146" i="4"/>
  <c r="F146" i="4"/>
  <c r="D146" i="4"/>
  <c r="C146" i="4"/>
  <c r="H145" i="4"/>
  <c r="F145" i="4"/>
  <c r="G145" i="4" s="1"/>
  <c r="D145" i="4"/>
  <c r="C145" i="4"/>
  <c r="F144" i="4"/>
  <c r="G144" i="4" s="1"/>
  <c r="D144" i="4"/>
  <c r="C144" i="4"/>
  <c r="F143" i="4"/>
  <c r="G143" i="4" s="1"/>
  <c r="D143" i="4"/>
  <c r="C143" i="4"/>
  <c r="G142" i="4"/>
  <c r="F142" i="4"/>
  <c r="D142" i="4"/>
  <c r="C142" i="4"/>
  <c r="H141" i="4"/>
  <c r="F141" i="4"/>
  <c r="G141" i="4" s="1"/>
  <c r="D141" i="4"/>
  <c r="C141" i="4"/>
  <c r="C140" i="4" s="1"/>
  <c r="D140" i="4"/>
  <c r="B140" i="4"/>
  <c r="F139" i="4"/>
  <c r="G139" i="4" s="1"/>
  <c r="D139" i="4"/>
  <c r="C139" i="4"/>
  <c r="G138" i="4"/>
  <c r="F138" i="4"/>
  <c r="D138" i="4"/>
  <c r="C138" i="4"/>
  <c r="H138" i="4" s="1"/>
  <c r="G137" i="4"/>
  <c r="F137" i="4"/>
  <c r="D137" i="4"/>
  <c r="C137" i="4"/>
  <c r="H137" i="4" s="1"/>
  <c r="F136" i="4"/>
  <c r="G136" i="4" s="1"/>
  <c r="D136" i="4"/>
  <c r="C136" i="4"/>
  <c r="H136" i="4" s="1"/>
  <c r="G135" i="4"/>
  <c r="F135" i="4"/>
  <c r="D135" i="4"/>
  <c r="C135" i="4"/>
  <c r="G134" i="4"/>
  <c r="F134" i="4"/>
  <c r="D134" i="4"/>
  <c r="C134" i="4"/>
  <c r="H134" i="4" s="1"/>
  <c r="G133" i="4"/>
  <c r="F133" i="4"/>
  <c r="D133" i="4"/>
  <c r="C133" i="4"/>
  <c r="H133" i="4" s="1"/>
  <c r="F132" i="4"/>
  <c r="G132" i="4" s="1"/>
  <c r="D132" i="4"/>
  <c r="C132" i="4"/>
  <c r="F131" i="4"/>
  <c r="G131" i="4" s="1"/>
  <c r="D131" i="4"/>
  <c r="C131" i="4"/>
  <c r="G130" i="4"/>
  <c r="F130" i="4"/>
  <c r="D130" i="4"/>
  <c r="C130" i="4"/>
  <c r="G129" i="4"/>
  <c r="F129" i="4"/>
  <c r="D129" i="4"/>
  <c r="C129" i="4"/>
  <c r="H129" i="4" s="1"/>
  <c r="F128" i="4"/>
  <c r="G128" i="4" s="1"/>
  <c r="D128" i="4"/>
  <c r="C128" i="4"/>
  <c r="F127" i="4"/>
  <c r="G127" i="4" s="1"/>
  <c r="D127" i="4"/>
  <c r="C127" i="4"/>
  <c r="G126" i="4"/>
  <c r="F126" i="4"/>
  <c r="D126" i="4"/>
  <c r="C126" i="4"/>
  <c r="H126" i="4" s="1"/>
  <c r="G125" i="4"/>
  <c r="F125" i="4"/>
  <c r="D125" i="4"/>
  <c r="C125" i="4"/>
  <c r="H125" i="4" s="1"/>
  <c r="F124" i="4"/>
  <c r="G124" i="4" s="1"/>
  <c r="D124" i="4"/>
  <c r="C124" i="4"/>
  <c r="F123" i="4"/>
  <c r="G123" i="4" s="1"/>
  <c r="G122" i="4" s="1"/>
  <c r="D123" i="4"/>
  <c r="C123" i="4"/>
  <c r="B122" i="4"/>
  <c r="G121" i="4"/>
  <c r="F121" i="4"/>
  <c r="D121" i="4"/>
  <c r="C121" i="4"/>
  <c r="H121" i="4" s="1"/>
  <c r="F120" i="4"/>
  <c r="G120" i="4" s="1"/>
  <c r="D120" i="4"/>
  <c r="C120" i="4"/>
  <c r="F119" i="4"/>
  <c r="G119" i="4" s="1"/>
  <c r="D119" i="4"/>
  <c r="C119" i="4"/>
  <c r="G118" i="4"/>
  <c r="F118" i="4"/>
  <c r="D118" i="4"/>
  <c r="C118" i="4"/>
  <c r="H118" i="4" s="1"/>
  <c r="G117" i="4"/>
  <c r="F117" i="4"/>
  <c r="D117" i="4"/>
  <c r="C117" i="4"/>
  <c r="H117" i="4" s="1"/>
  <c r="F116" i="4"/>
  <c r="G116" i="4" s="1"/>
  <c r="D116" i="4"/>
  <c r="C116" i="4"/>
  <c r="F115" i="4"/>
  <c r="G115" i="4" s="1"/>
  <c r="D115" i="4"/>
  <c r="C115" i="4"/>
  <c r="G114" i="4"/>
  <c r="F114" i="4"/>
  <c r="D114" i="4"/>
  <c r="C114" i="4"/>
  <c r="G113" i="4"/>
  <c r="F113" i="4"/>
  <c r="D113" i="4"/>
  <c r="C113" i="4"/>
  <c r="H113" i="4" s="1"/>
  <c r="F112" i="4"/>
  <c r="G112" i="4" s="1"/>
  <c r="D112" i="4"/>
  <c r="C112" i="4"/>
  <c r="H112" i="4" s="1"/>
  <c r="G111" i="4"/>
  <c r="F111" i="4"/>
  <c r="D111" i="4"/>
  <c r="C111" i="4"/>
  <c r="G110" i="4"/>
  <c r="F110" i="4"/>
  <c r="D110" i="4"/>
  <c r="C110" i="4"/>
  <c r="H110" i="4" s="1"/>
  <c r="G109" i="4"/>
  <c r="F109" i="4"/>
  <c r="D109" i="4"/>
  <c r="C109" i="4"/>
  <c r="H109" i="4" s="1"/>
  <c r="F108" i="4"/>
  <c r="G108" i="4" s="1"/>
  <c r="D108" i="4"/>
  <c r="C108" i="4"/>
  <c r="H108" i="4" s="1"/>
  <c r="F107" i="4"/>
  <c r="G107" i="4" s="1"/>
  <c r="D107" i="4"/>
  <c r="C107" i="4"/>
  <c r="G106" i="4"/>
  <c r="F106" i="4"/>
  <c r="D106" i="4"/>
  <c r="C106" i="4"/>
  <c r="G105" i="4"/>
  <c r="F105" i="4"/>
  <c r="D105" i="4"/>
  <c r="C105" i="4"/>
  <c r="F104" i="4"/>
  <c r="G104" i="4" s="1"/>
  <c r="D104" i="4"/>
  <c r="C104" i="4"/>
  <c r="D103" i="4"/>
  <c r="B103" i="4"/>
  <c r="G102" i="4"/>
  <c r="F102" i="4"/>
  <c r="D102" i="4"/>
  <c r="C102" i="4"/>
  <c r="G101" i="4"/>
  <c r="F101" i="4"/>
  <c r="D101" i="4"/>
  <c r="C101" i="4"/>
  <c r="H101" i="4" s="1"/>
  <c r="F100" i="4"/>
  <c r="G100" i="4" s="1"/>
  <c r="D100" i="4"/>
  <c r="C100" i="4"/>
  <c r="F99" i="4"/>
  <c r="G99" i="4" s="1"/>
  <c r="D99" i="4"/>
  <c r="C99" i="4"/>
  <c r="G98" i="4"/>
  <c r="F98" i="4"/>
  <c r="D98" i="4"/>
  <c r="C98" i="4"/>
  <c r="H98" i="4" s="1"/>
  <c r="G97" i="4"/>
  <c r="F97" i="4"/>
  <c r="D97" i="4"/>
  <c r="C97" i="4"/>
  <c r="H97" i="4" s="1"/>
  <c r="F96" i="4"/>
  <c r="G96" i="4" s="1"/>
  <c r="D96" i="4"/>
  <c r="C96" i="4"/>
  <c r="F95" i="4"/>
  <c r="G95" i="4" s="1"/>
  <c r="D95" i="4"/>
  <c r="C95" i="4"/>
  <c r="G94" i="4"/>
  <c r="F94" i="4"/>
  <c r="D94" i="4"/>
  <c r="C94" i="4"/>
  <c r="G93" i="4"/>
  <c r="F93" i="4"/>
  <c r="D93" i="4"/>
  <c r="C93" i="4"/>
  <c r="H93" i="4" s="1"/>
  <c r="F92" i="4"/>
  <c r="G92" i="4" s="1"/>
  <c r="D92" i="4"/>
  <c r="C92" i="4"/>
  <c r="H92" i="4" s="1"/>
  <c r="G91" i="4"/>
  <c r="F91" i="4"/>
  <c r="D91" i="4"/>
  <c r="C91" i="4"/>
  <c r="G90" i="4"/>
  <c r="F90" i="4"/>
  <c r="D90" i="4"/>
  <c r="C90" i="4"/>
  <c r="C89" i="4" s="1"/>
  <c r="B89" i="4"/>
  <c r="F88" i="4"/>
  <c r="G88" i="4" s="1"/>
  <c r="G87" i="4" s="1"/>
  <c r="D88" i="4"/>
  <c r="C88" i="4"/>
  <c r="D87" i="4"/>
  <c r="C87" i="4"/>
  <c r="B87" i="4"/>
  <c r="G86" i="4"/>
  <c r="F86" i="4"/>
  <c r="D86" i="4"/>
  <c r="C86" i="4"/>
  <c r="H86" i="4" s="1"/>
  <c r="G85" i="4"/>
  <c r="F85" i="4"/>
  <c r="D85" i="4"/>
  <c r="D84" i="4" s="1"/>
  <c r="C85" i="4"/>
  <c r="H85" i="4" s="1"/>
  <c r="H84" i="4" s="1"/>
  <c r="C84" i="4"/>
  <c r="B84" i="4"/>
  <c r="G83" i="4"/>
  <c r="F83" i="4"/>
  <c r="D83" i="4"/>
  <c r="D81" i="4" s="1"/>
  <c r="C83" i="4"/>
  <c r="G82" i="4"/>
  <c r="F82" i="4"/>
  <c r="D82" i="4"/>
  <c r="C82" i="4"/>
  <c r="H82" i="4" s="1"/>
  <c r="C81" i="4"/>
  <c r="B81" i="4"/>
  <c r="F80" i="4"/>
  <c r="G80" i="4" s="1"/>
  <c r="D80" i="4"/>
  <c r="D78" i="4" s="1"/>
  <c r="C80" i="4"/>
  <c r="H80" i="4" s="1"/>
  <c r="G79" i="4"/>
  <c r="G78" i="4" s="1"/>
  <c r="F79" i="4"/>
  <c r="D79" i="4"/>
  <c r="C79" i="4"/>
  <c r="B78" i="4"/>
  <c r="G77" i="4"/>
  <c r="F77" i="4"/>
  <c r="D77" i="4"/>
  <c r="C77" i="4"/>
  <c r="C75" i="4" s="1"/>
  <c r="F76" i="4"/>
  <c r="G76" i="4" s="1"/>
  <c r="G75" i="4" s="1"/>
  <c r="D76" i="4"/>
  <c r="C76" i="4"/>
  <c r="D75" i="4"/>
  <c r="B75" i="4"/>
  <c r="G74" i="4"/>
  <c r="F74" i="4"/>
  <c r="D74" i="4"/>
  <c r="C74" i="4"/>
  <c r="G73" i="4"/>
  <c r="G72" i="4" s="1"/>
  <c r="F73" i="4"/>
  <c r="D73" i="4"/>
  <c r="C73" i="4"/>
  <c r="H73" i="4" s="1"/>
  <c r="D72" i="4"/>
  <c r="C72" i="4"/>
  <c r="B72" i="4"/>
  <c r="F71" i="4"/>
  <c r="G71" i="4" s="1"/>
  <c r="D71" i="4"/>
  <c r="C71" i="4"/>
  <c r="G70" i="4"/>
  <c r="F70" i="4"/>
  <c r="D70" i="4"/>
  <c r="C70" i="4"/>
  <c r="H70" i="4" s="1"/>
  <c r="G69" i="4"/>
  <c r="G68" i="4" s="1"/>
  <c r="F69" i="4"/>
  <c r="D69" i="4"/>
  <c r="C69" i="4"/>
  <c r="C68" i="4" s="1"/>
  <c r="D68" i="4"/>
  <c r="B68" i="4"/>
  <c r="F67" i="4"/>
  <c r="G67" i="4" s="1"/>
  <c r="D67" i="4"/>
  <c r="C67" i="4"/>
  <c r="G66" i="4"/>
  <c r="F66" i="4"/>
  <c r="D66" i="4"/>
  <c r="C66" i="4"/>
  <c r="H66" i="4" s="1"/>
  <c r="G65" i="4"/>
  <c r="F65" i="4"/>
  <c r="D65" i="4"/>
  <c r="D64" i="4" s="1"/>
  <c r="C65" i="4"/>
  <c r="H65" i="4" s="1"/>
  <c r="C64" i="4"/>
  <c r="B64" i="4"/>
  <c r="G63" i="4"/>
  <c r="F63" i="4"/>
  <c r="D63" i="4"/>
  <c r="C63" i="4"/>
  <c r="F62" i="4"/>
  <c r="G62" i="4" s="1"/>
  <c r="H62" i="4" s="1"/>
  <c r="D62" i="4"/>
  <c r="C62" i="4"/>
  <c r="G61" i="4"/>
  <c r="F61" i="4"/>
  <c r="D61" i="4"/>
  <c r="C61" i="4"/>
  <c r="F60" i="4"/>
  <c r="G60" i="4" s="1"/>
  <c r="G59" i="4" s="1"/>
  <c r="D60" i="4"/>
  <c r="C60" i="4"/>
  <c r="C59" i="4"/>
  <c r="B59" i="4"/>
  <c r="F58" i="4"/>
  <c r="G58" i="4" s="1"/>
  <c r="D58" i="4"/>
  <c r="C58" i="4"/>
  <c r="G57" i="4"/>
  <c r="F57" i="4"/>
  <c r="D57" i="4"/>
  <c r="D56" i="4" s="1"/>
  <c r="C57" i="4"/>
  <c r="C56" i="4" s="1"/>
  <c r="B56" i="4"/>
  <c r="G55" i="4"/>
  <c r="F55" i="4"/>
  <c r="D55" i="4"/>
  <c r="D53" i="4" s="1"/>
  <c r="C55" i="4"/>
  <c r="F54" i="4"/>
  <c r="G54" i="4" s="1"/>
  <c r="D54" i="4"/>
  <c r="C54" i="4"/>
  <c r="C53" i="4"/>
  <c r="B53" i="4"/>
  <c r="F52" i="4"/>
  <c r="G52" i="4" s="1"/>
  <c r="D52" i="4"/>
  <c r="C52" i="4"/>
  <c r="F51" i="4"/>
  <c r="G51" i="4" s="1"/>
  <c r="D51" i="4"/>
  <c r="C51" i="4"/>
  <c r="G50" i="4"/>
  <c r="F50" i="4"/>
  <c r="D50" i="4"/>
  <c r="C50" i="4"/>
  <c r="C49" i="4" s="1"/>
  <c r="B49" i="4"/>
  <c r="G48" i="4"/>
  <c r="F48" i="4"/>
  <c r="D48" i="4"/>
  <c r="C48" i="4"/>
  <c r="F47" i="4"/>
  <c r="G47" i="4" s="1"/>
  <c r="D47" i="4"/>
  <c r="C47" i="4"/>
  <c r="H47" i="4" s="1"/>
  <c r="G46" i="4"/>
  <c r="F46" i="4"/>
  <c r="D46" i="4"/>
  <c r="D45" i="4" s="1"/>
  <c r="C46" i="4"/>
  <c r="H46" i="4" s="1"/>
  <c r="B45" i="4"/>
  <c r="F44" i="4"/>
  <c r="G44" i="4" s="1"/>
  <c r="D44" i="4"/>
  <c r="C44" i="4"/>
  <c r="F43" i="4"/>
  <c r="G43" i="4" s="1"/>
  <c r="D43" i="4"/>
  <c r="C43" i="4"/>
  <c r="H43" i="4" s="1"/>
  <c r="G42" i="4"/>
  <c r="F42" i="4"/>
  <c r="D42" i="4"/>
  <c r="C42" i="4"/>
  <c r="C41" i="4" s="1"/>
  <c r="B41" i="4"/>
  <c r="G40" i="4"/>
  <c r="F40" i="4"/>
  <c r="D40" i="4"/>
  <c r="C40" i="4"/>
  <c r="F39" i="4"/>
  <c r="G39" i="4" s="1"/>
  <c r="H39" i="4" s="1"/>
  <c r="D39" i="4"/>
  <c r="C39" i="4"/>
  <c r="G38" i="4"/>
  <c r="F38" i="4"/>
  <c r="D38" i="4"/>
  <c r="C38" i="4"/>
  <c r="H38" i="4" s="1"/>
  <c r="F37" i="4"/>
  <c r="G37" i="4" s="1"/>
  <c r="D37" i="4"/>
  <c r="H37" i="4" s="1"/>
  <c r="C37" i="4"/>
  <c r="C36" i="4"/>
  <c r="B36" i="4"/>
  <c r="F35" i="4"/>
  <c r="G35" i="4" s="1"/>
  <c r="G32" i="4" s="1"/>
  <c r="D35" i="4"/>
  <c r="C35" i="4"/>
  <c r="G34" i="4"/>
  <c r="F34" i="4"/>
  <c r="D34" i="4"/>
  <c r="C34" i="4"/>
  <c r="H34" i="4" s="1"/>
  <c r="H33" i="4"/>
  <c r="F33" i="4"/>
  <c r="G33" i="4" s="1"/>
  <c r="D33" i="4"/>
  <c r="D32" i="4" s="1"/>
  <c r="C33" i="4"/>
  <c r="C32" i="4" s="1"/>
  <c r="B32" i="4"/>
  <c r="H31" i="4"/>
  <c r="F31" i="4"/>
  <c r="G31" i="4" s="1"/>
  <c r="D31" i="4"/>
  <c r="C31" i="4"/>
  <c r="C29" i="4" s="1"/>
  <c r="G30" i="4"/>
  <c r="F30" i="4"/>
  <c r="D30" i="4"/>
  <c r="C30" i="4"/>
  <c r="H30" i="4" s="1"/>
  <c r="D29" i="4"/>
  <c r="B29" i="4"/>
  <c r="F28" i="4"/>
  <c r="G28" i="4" s="1"/>
  <c r="D28" i="4"/>
  <c r="C28" i="4"/>
  <c r="F27" i="4"/>
  <c r="G27" i="4" s="1"/>
  <c r="D27" i="4"/>
  <c r="C27" i="4"/>
  <c r="G26" i="4"/>
  <c r="F26" i="4"/>
  <c r="D26" i="4"/>
  <c r="C26" i="4"/>
  <c r="H26" i="4" s="1"/>
  <c r="H25" i="4"/>
  <c r="F25" i="4"/>
  <c r="G25" i="4" s="1"/>
  <c r="D25" i="4"/>
  <c r="C25" i="4"/>
  <c r="G24" i="4"/>
  <c r="F24" i="4"/>
  <c r="D24" i="4"/>
  <c r="C24" i="4"/>
  <c r="F23" i="4"/>
  <c r="G23" i="4" s="1"/>
  <c r="H23" i="4" s="1"/>
  <c r="D23" i="4"/>
  <c r="C23" i="4"/>
  <c r="G22" i="4"/>
  <c r="F22" i="4"/>
  <c r="D22" i="4"/>
  <c r="C22" i="4"/>
  <c r="H22" i="4" s="1"/>
  <c r="F21" i="4"/>
  <c r="G21" i="4" s="1"/>
  <c r="D21" i="4"/>
  <c r="H21" i="4" s="1"/>
  <c r="C21" i="4"/>
  <c r="F20" i="4"/>
  <c r="G20" i="4" s="1"/>
  <c r="D20" i="4"/>
  <c r="C20" i="4"/>
  <c r="F19" i="4"/>
  <c r="G19" i="4" s="1"/>
  <c r="D19" i="4"/>
  <c r="C19" i="4"/>
  <c r="G18" i="4"/>
  <c r="F18" i="4"/>
  <c r="D18" i="4"/>
  <c r="C18" i="4"/>
  <c r="H18" i="4" s="1"/>
  <c r="H17" i="4"/>
  <c r="F17" i="4"/>
  <c r="G17" i="4" s="1"/>
  <c r="D17" i="4"/>
  <c r="C17" i="4"/>
  <c r="G16" i="4"/>
  <c r="F16" i="4"/>
  <c r="D16" i="4"/>
  <c r="C16" i="4"/>
  <c r="F15" i="4"/>
  <c r="G15" i="4" s="1"/>
  <c r="H15" i="4" s="1"/>
  <c r="D15" i="4"/>
  <c r="C15" i="4"/>
  <c r="G14" i="4"/>
  <c r="F14" i="4"/>
  <c r="D14" i="4"/>
  <c r="C14" i="4"/>
  <c r="F13" i="4"/>
  <c r="G13" i="4" s="1"/>
  <c r="D13" i="4"/>
  <c r="H13" i="4" s="1"/>
  <c r="C13" i="4"/>
  <c r="F12" i="4"/>
  <c r="G12" i="4" s="1"/>
  <c r="D12" i="4"/>
  <c r="C12" i="4"/>
  <c r="G11" i="4"/>
  <c r="G8" i="4" s="1"/>
  <c r="F11" i="4"/>
  <c r="D11" i="4"/>
  <c r="C11" i="4"/>
  <c r="G10" i="4"/>
  <c r="F10" i="4"/>
  <c r="D10" i="4"/>
  <c r="C10" i="4"/>
  <c r="H10" i="4" s="1"/>
  <c r="F9" i="4"/>
  <c r="G9" i="4" s="1"/>
  <c r="D9" i="4"/>
  <c r="C9" i="4"/>
  <c r="C8" i="4" s="1"/>
  <c r="B8" i="4"/>
  <c r="B7" i="4"/>
  <c r="B6" i="4" s="1"/>
  <c r="G26" i="7"/>
  <c r="F26" i="7"/>
  <c r="E26" i="7"/>
  <c r="D26" i="7"/>
  <c r="H26" i="7" s="1"/>
  <c r="C26" i="7"/>
  <c r="H25" i="7"/>
  <c r="H24" i="7"/>
  <c r="H23" i="7"/>
  <c r="H22" i="7"/>
  <c r="H21" i="7"/>
  <c r="H20" i="7"/>
  <c r="H19" i="7"/>
  <c r="H18" i="7"/>
  <c r="H17" i="7"/>
  <c r="H16" i="7"/>
  <c r="H15" i="7"/>
  <c r="H14" i="7"/>
  <c r="H13" i="7"/>
  <c r="H12" i="7"/>
  <c r="H11" i="7"/>
  <c r="H10" i="7"/>
  <c r="H9" i="7"/>
  <c r="H8" i="7"/>
  <c r="H7" i="7"/>
  <c r="H6" i="7"/>
  <c r="H5" i="7"/>
  <c r="H4" i="7"/>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I184" i="6"/>
  <c r="H184" i="6"/>
  <c r="G184" i="6"/>
  <c r="F184" i="6"/>
  <c r="E184" i="6"/>
  <c r="C184" i="6"/>
  <c r="B184" i="6"/>
  <c r="J183" i="6"/>
  <c r="J182" i="6"/>
  <c r="J181" i="6"/>
  <c r="J180" i="6"/>
  <c r="J179" i="6"/>
  <c r="J178" i="6"/>
  <c r="J177" i="6"/>
  <c r="J176" i="6"/>
  <c r="J175" i="6"/>
  <c r="J174" i="6"/>
  <c r="J173" i="6"/>
  <c r="J172" i="6"/>
  <c r="J171" i="6"/>
  <c r="J170" i="6"/>
  <c r="J169" i="6"/>
  <c r="J168" i="6"/>
  <c r="J167" i="6"/>
  <c r="J166" i="6"/>
  <c r="I165" i="6"/>
  <c r="H165" i="6"/>
  <c r="G165" i="6"/>
  <c r="F165" i="6"/>
  <c r="E165" i="6"/>
  <c r="C165" i="6"/>
  <c r="J165" i="6" s="1"/>
  <c r="B165" i="6"/>
  <c r="J164" i="6"/>
  <c r="J163" i="6"/>
  <c r="J162" i="6"/>
  <c r="J161" i="6"/>
  <c r="J160" i="6"/>
  <c r="J159" i="6"/>
  <c r="J158" i="6"/>
  <c r="J157" i="6"/>
  <c r="J156" i="6"/>
  <c r="J155" i="6"/>
  <c r="J154" i="6"/>
  <c r="J153" i="6"/>
  <c r="J152" i="6"/>
  <c r="J151" i="6"/>
  <c r="J150" i="6"/>
  <c r="J149" i="6"/>
  <c r="J148" i="6"/>
  <c r="J147" i="6"/>
  <c r="J146" i="6"/>
  <c r="I145" i="6"/>
  <c r="H145" i="6"/>
  <c r="G145" i="6"/>
  <c r="F145" i="6"/>
  <c r="E145" i="6"/>
  <c r="C145" i="6"/>
  <c r="J145" i="6" s="1"/>
  <c r="B145" i="6"/>
  <c r="J144" i="6"/>
  <c r="J143" i="6"/>
  <c r="J142" i="6"/>
  <c r="J141" i="6"/>
  <c r="J140" i="6"/>
  <c r="J139" i="6"/>
  <c r="J138" i="6"/>
  <c r="J137" i="6"/>
  <c r="J136" i="6"/>
  <c r="J135" i="6"/>
  <c r="J134" i="6"/>
  <c r="J133" i="6"/>
  <c r="J132" i="6"/>
  <c r="J131" i="6"/>
  <c r="I130" i="6"/>
  <c r="H130" i="6"/>
  <c r="G130" i="6"/>
  <c r="F130" i="6"/>
  <c r="E130" i="6"/>
  <c r="J130" i="6" s="1"/>
  <c r="C130" i="6"/>
  <c r="B130" i="6"/>
  <c r="J129" i="6"/>
  <c r="J128" i="6"/>
  <c r="I127" i="6"/>
  <c r="H127" i="6"/>
  <c r="G127" i="6"/>
  <c r="F127" i="6"/>
  <c r="E127" i="6"/>
  <c r="C127" i="6"/>
  <c r="B127" i="6"/>
  <c r="J126" i="6"/>
  <c r="J125" i="6"/>
  <c r="J124" i="6"/>
  <c r="I123" i="6"/>
  <c r="H123" i="6"/>
  <c r="G123" i="6"/>
  <c r="F123" i="6"/>
  <c r="E123" i="6"/>
  <c r="C123" i="6"/>
  <c r="J123" i="6" s="1"/>
  <c r="B123" i="6"/>
  <c r="J122" i="6"/>
  <c r="J121" i="6"/>
  <c r="J120" i="6"/>
  <c r="I119" i="6"/>
  <c r="H119" i="6"/>
  <c r="G119" i="6"/>
  <c r="F119" i="6"/>
  <c r="E119" i="6"/>
  <c r="J119" i="6" s="1"/>
  <c r="C119" i="6"/>
  <c r="B119" i="6"/>
  <c r="J118" i="6"/>
  <c r="J117" i="6"/>
  <c r="J116" i="6"/>
  <c r="J115" i="6"/>
  <c r="I115" i="6"/>
  <c r="H115" i="6"/>
  <c r="G115" i="6"/>
  <c r="F115" i="6"/>
  <c r="E115" i="6"/>
  <c r="C115" i="6"/>
  <c r="B115" i="6"/>
  <c r="J114" i="6"/>
  <c r="J113" i="6"/>
  <c r="J112" i="6"/>
  <c r="I111" i="6"/>
  <c r="H111" i="6"/>
  <c r="G111" i="6"/>
  <c r="F111" i="6"/>
  <c r="E111" i="6"/>
  <c r="C111" i="6"/>
  <c r="J111" i="6" s="1"/>
  <c r="B111" i="6"/>
  <c r="J110" i="6"/>
  <c r="J109" i="6"/>
  <c r="J108" i="6"/>
  <c r="I107" i="6"/>
  <c r="H107" i="6"/>
  <c r="G107" i="6"/>
  <c r="F107" i="6"/>
  <c r="E107" i="6"/>
  <c r="C107" i="6"/>
  <c r="J107" i="6" s="1"/>
  <c r="B107" i="6"/>
  <c r="J106" i="6"/>
  <c r="J105" i="6"/>
  <c r="J104" i="6"/>
  <c r="J103" i="6"/>
  <c r="I102" i="6"/>
  <c r="H102" i="6"/>
  <c r="G102" i="6"/>
  <c r="F102" i="6"/>
  <c r="E102" i="6"/>
  <c r="C102" i="6"/>
  <c r="J102" i="6" s="1"/>
  <c r="B102" i="6"/>
  <c r="J101" i="6"/>
  <c r="J100" i="6"/>
  <c r="J99" i="6"/>
  <c r="J98" i="6"/>
  <c r="I97" i="6"/>
  <c r="H97" i="6"/>
  <c r="G97" i="6"/>
  <c r="F97" i="6"/>
  <c r="E97" i="6"/>
  <c r="C97" i="6"/>
  <c r="J97" i="6" s="1"/>
  <c r="B97" i="6"/>
  <c r="J96" i="6"/>
  <c r="J95" i="6"/>
  <c r="J94" i="6"/>
  <c r="J93" i="6"/>
  <c r="J92" i="6"/>
  <c r="I91" i="6"/>
  <c r="H91" i="6"/>
  <c r="G91" i="6"/>
  <c r="F91" i="6"/>
  <c r="E91" i="6"/>
  <c r="C91" i="6"/>
  <c r="J91" i="6" s="1"/>
  <c r="B91" i="6"/>
  <c r="J90" i="6"/>
  <c r="J89" i="6"/>
  <c r="J88" i="6"/>
  <c r="J87" i="6"/>
  <c r="I87" i="6"/>
  <c r="H87" i="6"/>
  <c r="G87" i="6"/>
  <c r="F87" i="6"/>
  <c r="E87" i="6"/>
  <c r="C87" i="6"/>
  <c r="B87" i="6"/>
  <c r="J86" i="6"/>
  <c r="J85" i="6"/>
  <c r="J84" i="6"/>
  <c r="I83" i="6"/>
  <c r="H83" i="6"/>
  <c r="G83" i="6"/>
  <c r="F83" i="6"/>
  <c r="E83" i="6"/>
  <c r="J83" i="6" s="1"/>
  <c r="C83" i="6"/>
  <c r="B83" i="6"/>
  <c r="J82" i="6"/>
  <c r="J81" i="6"/>
  <c r="J80" i="6"/>
  <c r="J79" i="6"/>
  <c r="I78" i="6"/>
  <c r="H78" i="6"/>
  <c r="G78" i="6"/>
  <c r="F78" i="6"/>
  <c r="E78" i="6"/>
  <c r="J78" i="6" s="1"/>
  <c r="C78" i="6"/>
  <c r="B78" i="6"/>
  <c r="J77" i="6"/>
  <c r="J76" i="6"/>
  <c r="J75" i="6"/>
  <c r="J74" i="6"/>
  <c r="I73" i="6"/>
  <c r="H73" i="6"/>
  <c r="G73" i="6"/>
  <c r="F73" i="6"/>
  <c r="E73" i="6"/>
  <c r="J73" i="6" s="1"/>
  <c r="C73" i="6"/>
  <c r="B73" i="6"/>
  <c r="J72" i="6"/>
  <c r="J71" i="6"/>
  <c r="J70" i="6"/>
  <c r="J69" i="6"/>
  <c r="I68" i="6"/>
  <c r="H68" i="6"/>
  <c r="G68" i="6"/>
  <c r="F68" i="6"/>
  <c r="E68" i="6"/>
  <c r="J68" i="6" s="1"/>
  <c r="C68" i="6"/>
  <c r="B68" i="6"/>
  <c r="J67" i="6"/>
  <c r="J66" i="6"/>
  <c r="J65" i="6"/>
  <c r="J64" i="6"/>
  <c r="J63" i="6"/>
  <c r="J62" i="6"/>
  <c r="I62" i="6"/>
  <c r="H62" i="6"/>
  <c r="G62" i="6"/>
  <c r="F62" i="6"/>
  <c r="E62" i="6"/>
  <c r="C62" i="6"/>
  <c r="B62" i="6"/>
  <c r="J61" i="6"/>
  <c r="J60" i="6"/>
  <c r="J59" i="6"/>
  <c r="J58" i="6"/>
  <c r="J57" i="6"/>
  <c r="I57" i="6"/>
  <c r="H57" i="6"/>
  <c r="G57" i="6"/>
  <c r="F57" i="6"/>
  <c r="E57" i="6"/>
  <c r="C57" i="6"/>
  <c r="B57" i="6"/>
  <c r="J56" i="6"/>
  <c r="J55" i="6"/>
  <c r="J54" i="6"/>
  <c r="I53" i="6"/>
  <c r="I30" i="6" s="1"/>
  <c r="H53" i="6"/>
  <c r="G53" i="6"/>
  <c r="F53" i="6"/>
  <c r="E53" i="6"/>
  <c r="E30" i="6" s="1"/>
  <c r="C53" i="6"/>
  <c r="B53" i="6"/>
  <c r="J52" i="6"/>
  <c r="J51" i="6"/>
  <c r="J50" i="6"/>
  <c r="J49" i="6"/>
  <c r="J48" i="6"/>
  <c r="J47" i="6"/>
  <c r="J46" i="6"/>
  <c r="J45" i="6"/>
  <c r="J44" i="6"/>
  <c r="J43" i="6"/>
  <c r="J42" i="6"/>
  <c r="J41" i="6"/>
  <c r="J40" i="6"/>
  <c r="J39" i="6"/>
  <c r="J38" i="6"/>
  <c r="J37" i="6"/>
  <c r="J36" i="6"/>
  <c r="J35" i="6"/>
  <c r="J34" i="6"/>
  <c r="J33" i="6"/>
  <c r="J32" i="6"/>
  <c r="J31" i="6"/>
  <c r="I31" i="6"/>
  <c r="H31" i="6"/>
  <c r="G31" i="6"/>
  <c r="F31" i="6"/>
  <c r="F30" i="6" s="1"/>
  <c r="E31" i="6"/>
  <c r="C31" i="6"/>
  <c r="B31" i="6"/>
  <c r="D30" i="6"/>
  <c r="J29" i="6"/>
  <c r="J28" i="6"/>
  <c r="J27" i="6"/>
  <c r="J26" i="6"/>
  <c r="J25" i="6"/>
  <c r="J24" i="6"/>
  <c r="J23" i="6"/>
  <c r="J22" i="6"/>
  <c r="J21" i="6"/>
  <c r="J20" i="6"/>
  <c r="J18" i="6"/>
  <c r="J17" i="6"/>
  <c r="J16" i="6"/>
  <c r="J15" i="6"/>
  <c r="J14" i="6"/>
  <c r="J13" i="6"/>
  <c r="J12" i="6"/>
  <c r="J11" i="6"/>
  <c r="J10" i="6"/>
  <c r="J9" i="6"/>
  <c r="J8" i="6"/>
  <c r="J7" i="6"/>
  <c r="I7" i="6"/>
  <c r="H7" i="6"/>
  <c r="G7" i="6"/>
  <c r="F7" i="6"/>
  <c r="E7" i="6"/>
  <c r="D7" i="6"/>
  <c r="C7" i="6"/>
  <c r="B7" i="6"/>
  <c r="J6" i="6"/>
  <c r="H270" i="2"/>
  <c r="E270" i="2"/>
  <c r="H269" i="2"/>
  <c r="E269" i="2"/>
  <c r="H268" i="2"/>
  <c r="E268" i="2"/>
  <c r="H267" i="2"/>
  <c r="E267" i="2"/>
  <c r="H266" i="2"/>
  <c r="E266" i="2"/>
  <c r="H265" i="2"/>
  <c r="E265" i="2"/>
  <c r="H264" i="2"/>
  <c r="E264" i="2"/>
  <c r="H263" i="2"/>
  <c r="E263" i="2"/>
  <c r="H262" i="2"/>
  <c r="E262" i="2"/>
  <c r="H261" i="2"/>
  <c r="E261" i="2"/>
  <c r="H260" i="2"/>
  <c r="E260" i="2"/>
  <c r="H259" i="2"/>
  <c r="E259" i="2"/>
  <c r="H258" i="2"/>
  <c r="E258" i="2"/>
  <c r="H257" i="2"/>
  <c r="E257" i="2"/>
  <c r="H256" i="2"/>
  <c r="E256" i="2"/>
  <c r="H255" i="2"/>
  <c r="E255" i="2"/>
  <c r="H254" i="2"/>
  <c r="E254" i="2"/>
  <c r="H253" i="2"/>
  <c r="E253" i="2"/>
  <c r="H252" i="2"/>
  <c r="E252" i="2"/>
  <c r="H251" i="2"/>
  <c r="E251" i="2"/>
  <c r="H250" i="2"/>
  <c r="E250" i="2"/>
  <c r="H249" i="2"/>
  <c r="E249" i="2"/>
  <c r="H248" i="2"/>
  <c r="E248" i="2"/>
  <c r="H247" i="2"/>
  <c r="E247" i="2"/>
  <c r="H246" i="2"/>
  <c r="E246" i="2"/>
  <c r="H245" i="2"/>
  <c r="E245" i="2"/>
  <c r="H244" i="2"/>
  <c r="E244" i="2"/>
  <c r="H243" i="2"/>
  <c r="E243" i="2"/>
  <c r="H242" i="2"/>
  <c r="E242" i="2"/>
  <c r="H241" i="2"/>
  <c r="E241" i="2"/>
  <c r="H240" i="2"/>
  <c r="E240" i="2"/>
  <c r="H239" i="2"/>
  <c r="E239" i="2"/>
  <c r="H238" i="2"/>
  <c r="E238" i="2"/>
  <c r="H237" i="2"/>
  <c r="E237" i="2"/>
  <c r="H236" i="2"/>
  <c r="E236" i="2"/>
  <c r="H235" i="2"/>
  <c r="E235" i="2"/>
  <c r="H234" i="2"/>
  <c r="E234" i="2"/>
  <c r="H233" i="2"/>
  <c r="E233" i="2"/>
  <c r="H232" i="2"/>
  <c r="E232" i="2"/>
  <c r="H231" i="2"/>
  <c r="E231" i="2"/>
  <c r="H230" i="2"/>
  <c r="E230" i="2"/>
  <c r="H229" i="2"/>
  <c r="E229" i="2"/>
  <c r="H228" i="2"/>
  <c r="E228" i="2"/>
  <c r="H227" i="2"/>
  <c r="E227" i="2"/>
  <c r="H226" i="2"/>
  <c r="E226" i="2"/>
  <c r="H225" i="2"/>
  <c r="E225" i="2"/>
  <c r="H224" i="2"/>
  <c r="E224" i="2"/>
  <c r="H223" i="2"/>
  <c r="E223" i="2"/>
  <c r="H222" i="2"/>
  <c r="E222" i="2"/>
  <c r="H221" i="2"/>
  <c r="E221" i="2"/>
  <c r="H220" i="2"/>
  <c r="E220" i="2"/>
  <c r="H219" i="2"/>
  <c r="E219" i="2"/>
  <c r="H218" i="2"/>
  <c r="E218" i="2"/>
  <c r="H217" i="2"/>
  <c r="E217" i="2"/>
  <c r="H216" i="2"/>
  <c r="E216" i="2"/>
  <c r="H215" i="2"/>
  <c r="E215" i="2"/>
  <c r="H214" i="2"/>
  <c r="E214" i="2"/>
  <c r="H213" i="2"/>
  <c r="E213" i="2"/>
  <c r="H212" i="2"/>
  <c r="E212" i="2"/>
  <c r="H211" i="2"/>
  <c r="E211" i="2"/>
  <c r="H210" i="2"/>
  <c r="E210" i="2"/>
  <c r="H209" i="2"/>
  <c r="E209" i="2"/>
  <c r="H208" i="2"/>
  <c r="E208" i="2"/>
  <c r="H207" i="2"/>
  <c r="E207" i="2"/>
  <c r="H206" i="2"/>
  <c r="E206" i="2"/>
  <c r="H205" i="2"/>
  <c r="E205" i="2"/>
  <c r="H204" i="2"/>
  <c r="E204" i="2"/>
  <c r="H203" i="2"/>
  <c r="E203" i="2"/>
  <c r="H202" i="2"/>
  <c r="E202" i="2"/>
  <c r="H201" i="2"/>
  <c r="E201" i="2"/>
  <c r="H200" i="2"/>
  <c r="E200" i="2"/>
  <c r="H199" i="2"/>
  <c r="E199" i="2"/>
  <c r="H197" i="2"/>
  <c r="E197" i="2"/>
  <c r="H196" i="2"/>
  <c r="E196" i="2"/>
  <c r="H195" i="2"/>
  <c r="E195" i="2"/>
  <c r="H194" i="2"/>
  <c r="E194" i="2"/>
  <c r="H193" i="2"/>
  <c r="E193" i="2"/>
  <c r="H192" i="2"/>
  <c r="E192" i="2"/>
  <c r="H191" i="2"/>
  <c r="E191" i="2"/>
  <c r="H190" i="2"/>
  <c r="E190" i="2"/>
  <c r="H189" i="2"/>
  <c r="E189" i="2"/>
  <c r="H188" i="2"/>
  <c r="E188" i="2"/>
  <c r="H187" i="2"/>
  <c r="E187" i="2"/>
  <c r="H186" i="2"/>
  <c r="E186" i="2"/>
  <c r="H185" i="2"/>
  <c r="E185" i="2"/>
  <c r="H184" i="2"/>
  <c r="E184" i="2"/>
  <c r="H183" i="2"/>
  <c r="E183" i="2"/>
  <c r="H182" i="2"/>
  <c r="E182" i="2"/>
  <c r="H181" i="2"/>
  <c r="E181" i="2"/>
  <c r="H180" i="2"/>
  <c r="E180" i="2"/>
  <c r="N179" i="2"/>
  <c r="M179" i="2"/>
  <c r="L179" i="2"/>
  <c r="K179" i="2"/>
  <c r="J179" i="2"/>
  <c r="I179" i="2"/>
  <c r="G179" i="2"/>
  <c r="H179" i="2" s="1"/>
  <c r="F179" i="2"/>
  <c r="D179" i="2"/>
  <c r="C179" i="2"/>
  <c r="E179" i="2" s="1"/>
  <c r="B179" i="2"/>
  <c r="H178" i="2"/>
  <c r="E178" i="2"/>
  <c r="H177" i="2"/>
  <c r="E177" i="2"/>
  <c r="H176" i="2"/>
  <c r="E176" i="2"/>
  <c r="H175" i="2"/>
  <c r="E175" i="2"/>
  <c r="H174" i="2"/>
  <c r="E174" i="2"/>
  <c r="H173" i="2"/>
  <c r="E173" i="2"/>
  <c r="H172" i="2"/>
  <c r="E172" i="2"/>
  <c r="H171" i="2"/>
  <c r="E171" i="2"/>
  <c r="H170" i="2"/>
  <c r="E170" i="2"/>
  <c r="H169" i="2"/>
  <c r="E169" i="2"/>
  <c r="H168" i="2"/>
  <c r="E168" i="2"/>
  <c r="H167" i="2"/>
  <c r="E167" i="2"/>
  <c r="H166" i="2"/>
  <c r="E166" i="2"/>
  <c r="H165" i="2"/>
  <c r="E165" i="2"/>
  <c r="H164" i="2"/>
  <c r="E164" i="2"/>
  <c r="H163" i="2"/>
  <c r="E163" i="2"/>
  <c r="H162" i="2"/>
  <c r="E162" i="2"/>
  <c r="H161" i="2"/>
  <c r="E161" i="2"/>
  <c r="H160" i="2"/>
  <c r="E160" i="2"/>
  <c r="N159" i="2"/>
  <c r="M159" i="2"/>
  <c r="L159" i="2"/>
  <c r="K159" i="2"/>
  <c r="J159" i="2"/>
  <c r="I159" i="2"/>
  <c r="H159" i="2"/>
  <c r="G159" i="2"/>
  <c r="F159" i="2"/>
  <c r="D159" i="2"/>
  <c r="C159" i="2"/>
  <c r="E159" i="2" s="1"/>
  <c r="B159" i="2"/>
  <c r="H158" i="2"/>
  <c r="E158" i="2"/>
  <c r="H157" i="2"/>
  <c r="E157" i="2"/>
  <c r="H156" i="2"/>
  <c r="E156" i="2"/>
  <c r="H155" i="2"/>
  <c r="E155" i="2"/>
  <c r="H154" i="2"/>
  <c r="E154" i="2"/>
  <c r="H153" i="2"/>
  <c r="E153" i="2"/>
  <c r="H152" i="2"/>
  <c r="E152" i="2"/>
  <c r="H151" i="2"/>
  <c r="E151" i="2"/>
  <c r="H150" i="2"/>
  <c r="E150" i="2"/>
  <c r="H149" i="2"/>
  <c r="E149" i="2"/>
  <c r="H148" i="2"/>
  <c r="E148" i="2"/>
  <c r="H147" i="2"/>
  <c r="E147" i="2"/>
  <c r="H146" i="2"/>
  <c r="E146" i="2"/>
  <c r="H145" i="2"/>
  <c r="E145" i="2"/>
  <c r="N144" i="2"/>
  <c r="M144" i="2"/>
  <c r="L144" i="2"/>
  <c r="K144" i="2"/>
  <c r="J144" i="2"/>
  <c r="I144" i="2"/>
  <c r="G144" i="2"/>
  <c r="H144" i="2" s="1"/>
  <c r="F144" i="2"/>
  <c r="D144" i="2"/>
  <c r="C144" i="2"/>
  <c r="E144" i="2" s="1"/>
  <c r="B144" i="2"/>
  <c r="H143" i="2"/>
  <c r="E143" i="2"/>
  <c r="H142" i="2"/>
  <c r="E142" i="2"/>
  <c r="N141" i="2"/>
  <c r="M141" i="2"/>
  <c r="L141" i="2"/>
  <c r="K141" i="2"/>
  <c r="J141" i="2"/>
  <c r="I141" i="2"/>
  <c r="G141" i="2"/>
  <c r="F141" i="2"/>
  <c r="H141" i="2" s="1"/>
  <c r="D141" i="2"/>
  <c r="C141" i="2"/>
  <c r="B141" i="2"/>
  <c r="H140" i="2"/>
  <c r="E140" i="2"/>
  <c r="H139" i="2"/>
  <c r="E139" i="2"/>
  <c r="H138" i="2"/>
  <c r="E138" i="2"/>
  <c r="N137" i="2"/>
  <c r="M137" i="2"/>
  <c r="L137" i="2"/>
  <c r="K137" i="2"/>
  <c r="J137" i="2"/>
  <c r="I137" i="2"/>
  <c r="G137" i="2"/>
  <c r="F137" i="2"/>
  <c r="H137" i="2" s="1"/>
  <c r="E137" i="2"/>
  <c r="D137" i="2"/>
  <c r="C137" i="2"/>
  <c r="B137" i="2"/>
  <c r="H136" i="2"/>
  <c r="E136" i="2"/>
  <c r="H135" i="2"/>
  <c r="E135" i="2"/>
  <c r="H134" i="2"/>
  <c r="E134" i="2"/>
  <c r="N133" i="2"/>
  <c r="M133" i="2"/>
  <c r="L133" i="2"/>
  <c r="K133" i="2"/>
  <c r="J133" i="2"/>
  <c r="I133" i="2"/>
  <c r="H133" i="2"/>
  <c r="G133" i="2"/>
  <c r="F133" i="2"/>
  <c r="D133" i="2"/>
  <c r="E133" i="2" s="1"/>
  <c r="C133" i="2"/>
  <c r="B133" i="2"/>
  <c r="H132" i="2"/>
  <c r="E132" i="2"/>
  <c r="H131" i="2"/>
  <c r="E131" i="2"/>
  <c r="H130" i="2"/>
  <c r="E130" i="2"/>
  <c r="N129" i="2"/>
  <c r="M129" i="2"/>
  <c r="L129" i="2"/>
  <c r="K129" i="2"/>
  <c r="J129" i="2"/>
  <c r="I129" i="2"/>
  <c r="G129" i="2"/>
  <c r="H129" i="2" s="1"/>
  <c r="F129" i="2"/>
  <c r="E129" i="2"/>
  <c r="D129" i="2"/>
  <c r="C129" i="2"/>
  <c r="B129" i="2"/>
  <c r="H128" i="2"/>
  <c r="E128" i="2"/>
  <c r="H127" i="2"/>
  <c r="E127" i="2"/>
  <c r="H126" i="2"/>
  <c r="E126" i="2"/>
  <c r="N125" i="2"/>
  <c r="M125" i="2"/>
  <c r="L125" i="2"/>
  <c r="K125" i="2"/>
  <c r="J125" i="2"/>
  <c r="I125" i="2"/>
  <c r="G125" i="2"/>
  <c r="H125" i="2" s="1"/>
  <c r="F125" i="2"/>
  <c r="D125" i="2"/>
  <c r="C125" i="2"/>
  <c r="E125" i="2" s="1"/>
  <c r="B125" i="2"/>
  <c r="H124" i="2"/>
  <c r="E124" i="2"/>
  <c r="H123" i="2"/>
  <c r="E123" i="2"/>
  <c r="H122" i="2"/>
  <c r="E122" i="2"/>
  <c r="N121" i="2"/>
  <c r="M121" i="2"/>
  <c r="L121" i="2"/>
  <c r="K121" i="2"/>
  <c r="J121" i="2"/>
  <c r="I121" i="2"/>
  <c r="G121" i="2"/>
  <c r="F121" i="2"/>
  <c r="D121" i="2"/>
  <c r="C121" i="2"/>
  <c r="E121" i="2" s="1"/>
  <c r="B121" i="2"/>
  <c r="H120" i="2"/>
  <c r="E120" i="2"/>
  <c r="H119" i="2"/>
  <c r="E119" i="2"/>
  <c r="H118" i="2"/>
  <c r="E118" i="2"/>
  <c r="H117" i="2"/>
  <c r="E117" i="2"/>
  <c r="N116" i="2"/>
  <c r="M116" i="2"/>
  <c r="L116" i="2"/>
  <c r="K116" i="2"/>
  <c r="J116" i="2"/>
  <c r="I116" i="2"/>
  <c r="H116" i="2"/>
  <c r="G116" i="2"/>
  <c r="F116" i="2"/>
  <c r="D116" i="2"/>
  <c r="E116" i="2" s="1"/>
  <c r="C116" i="2"/>
  <c r="B116" i="2"/>
  <c r="H115" i="2"/>
  <c r="E115" i="2"/>
  <c r="H114" i="2"/>
  <c r="E114" i="2"/>
  <c r="H113" i="2"/>
  <c r="E113" i="2"/>
  <c r="H112" i="2"/>
  <c r="E112" i="2"/>
  <c r="N111" i="2"/>
  <c r="M111" i="2"/>
  <c r="L111" i="2"/>
  <c r="K111" i="2"/>
  <c r="J111" i="2"/>
  <c r="I111" i="2"/>
  <c r="G111" i="2"/>
  <c r="F111" i="2"/>
  <c r="H111" i="2" s="1"/>
  <c r="E111" i="2"/>
  <c r="D111" i="2"/>
  <c r="C111" i="2"/>
  <c r="B111" i="2"/>
  <c r="H110" i="2"/>
  <c r="E110" i="2"/>
  <c r="H109" i="2"/>
  <c r="E109" i="2"/>
  <c r="H108" i="2"/>
  <c r="E108" i="2"/>
  <c r="H107" i="2"/>
  <c r="E107" i="2"/>
  <c r="H106" i="2"/>
  <c r="E106" i="2"/>
  <c r="N105" i="2"/>
  <c r="M105" i="2"/>
  <c r="L105" i="2"/>
  <c r="K105" i="2"/>
  <c r="J105" i="2"/>
  <c r="I105" i="2"/>
  <c r="H105" i="2"/>
  <c r="G105" i="2"/>
  <c r="F105" i="2"/>
  <c r="D105" i="2"/>
  <c r="C105" i="2"/>
  <c r="E105" i="2" s="1"/>
  <c r="B105" i="2"/>
  <c r="H104" i="2"/>
  <c r="E104" i="2"/>
  <c r="H103" i="2"/>
  <c r="E103" i="2"/>
  <c r="H102" i="2"/>
  <c r="E102" i="2"/>
  <c r="N101" i="2"/>
  <c r="M101" i="2"/>
  <c r="L101" i="2"/>
  <c r="K101" i="2"/>
  <c r="J101" i="2"/>
  <c r="I101" i="2"/>
  <c r="G101" i="2"/>
  <c r="F101" i="2"/>
  <c r="H101" i="2" s="1"/>
  <c r="E101" i="2"/>
  <c r="D101" i="2"/>
  <c r="C101" i="2"/>
  <c r="B101" i="2"/>
  <c r="H100" i="2"/>
  <c r="E100" i="2"/>
  <c r="H99" i="2"/>
  <c r="E99" i="2"/>
  <c r="H98" i="2"/>
  <c r="E98" i="2"/>
  <c r="N97" i="2"/>
  <c r="M97" i="2"/>
  <c r="L97" i="2"/>
  <c r="K97" i="2"/>
  <c r="J97" i="2"/>
  <c r="I97" i="2"/>
  <c r="G97" i="2"/>
  <c r="F97" i="2"/>
  <c r="H97" i="2" s="1"/>
  <c r="D97" i="2"/>
  <c r="E97" i="2" s="1"/>
  <c r="C97" i="2"/>
  <c r="B97" i="2"/>
  <c r="H96" i="2"/>
  <c r="E96" i="2"/>
  <c r="H95" i="2"/>
  <c r="E95" i="2"/>
  <c r="H94" i="2"/>
  <c r="E94" i="2"/>
  <c r="H93" i="2"/>
  <c r="E93" i="2"/>
  <c r="N92" i="2"/>
  <c r="M92" i="2"/>
  <c r="L92" i="2"/>
  <c r="K92" i="2"/>
  <c r="J92" i="2"/>
  <c r="I92" i="2"/>
  <c r="G92" i="2"/>
  <c r="H92" i="2" s="1"/>
  <c r="F92" i="2"/>
  <c r="D92" i="2"/>
  <c r="C92" i="2"/>
  <c r="E92" i="2" s="1"/>
  <c r="B92" i="2"/>
  <c r="H91" i="2"/>
  <c r="E91" i="2"/>
  <c r="H90" i="2"/>
  <c r="E90" i="2"/>
  <c r="H89" i="2"/>
  <c r="E89" i="2"/>
  <c r="H88" i="2"/>
  <c r="E88" i="2"/>
  <c r="N87" i="2"/>
  <c r="M87" i="2"/>
  <c r="L87" i="2"/>
  <c r="K87" i="2"/>
  <c r="J87" i="2"/>
  <c r="I87" i="2"/>
  <c r="G87" i="2"/>
  <c r="F87" i="2"/>
  <c r="H87" i="2" s="1"/>
  <c r="D87" i="2"/>
  <c r="E87" i="2" s="1"/>
  <c r="C87" i="2"/>
  <c r="B87" i="2"/>
  <c r="H86" i="2"/>
  <c r="E86" i="2"/>
  <c r="H85" i="2"/>
  <c r="E85" i="2"/>
  <c r="H84" i="2"/>
  <c r="E84" i="2"/>
  <c r="H83" i="2"/>
  <c r="E83" i="2"/>
  <c r="N82" i="2"/>
  <c r="M82" i="2"/>
  <c r="L82" i="2"/>
  <c r="K82" i="2"/>
  <c r="J82" i="2"/>
  <c r="I82" i="2"/>
  <c r="G82" i="2"/>
  <c r="H82" i="2" s="1"/>
  <c r="F82" i="2"/>
  <c r="D82" i="2"/>
  <c r="C82" i="2"/>
  <c r="E82" i="2" s="1"/>
  <c r="B82" i="2"/>
  <c r="H81" i="2"/>
  <c r="E81" i="2"/>
  <c r="H80" i="2"/>
  <c r="E80" i="2"/>
  <c r="H79" i="2"/>
  <c r="E79" i="2"/>
  <c r="H78" i="2"/>
  <c r="E78" i="2"/>
  <c r="H77" i="2"/>
  <c r="E77" i="2"/>
  <c r="N76" i="2"/>
  <c r="M76" i="2"/>
  <c r="L76" i="2"/>
  <c r="K76" i="2"/>
  <c r="J76" i="2"/>
  <c r="I76" i="2"/>
  <c r="G76" i="2"/>
  <c r="H76" i="2" s="1"/>
  <c r="F76" i="2"/>
  <c r="E76" i="2"/>
  <c r="D76" i="2"/>
  <c r="C76" i="2"/>
  <c r="B76" i="2"/>
  <c r="H75" i="2"/>
  <c r="E75" i="2"/>
  <c r="H74" i="2"/>
  <c r="E74" i="2"/>
  <c r="H73" i="2"/>
  <c r="E73" i="2"/>
  <c r="H72" i="2"/>
  <c r="E72" i="2"/>
  <c r="N71" i="2"/>
  <c r="M71" i="2"/>
  <c r="L71" i="2"/>
  <c r="K71" i="2"/>
  <c r="J71" i="2"/>
  <c r="I71" i="2"/>
  <c r="G71" i="2"/>
  <c r="F71" i="2"/>
  <c r="H71" i="2" s="1"/>
  <c r="E71" i="2"/>
  <c r="D71" i="2"/>
  <c r="C71" i="2"/>
  <c r="B71" i="2"/>
  <c r="H70" i="2"/>
  <c r="E70" i="2"/>
  <c r="H69" i="2"/>
  <c r="E69" i="2"/>
  <c r="H68" i="2"/>
  <c r="E68" i="2"/>
  <c r="N67" i="2"/>
  <c r="M67" i="2"/>
  <c r="L67" i="2"/>
  <c r="K67" i="2"/>
  <c r="J67" i="2"/>
  <c r="I67" i="2"/>
  <c r="H67" i="2"/>
  <c r="G67" i="2"/>
  <c r="F67" i="2"/>
  <c r="D67" i="2"/>
  <c r="C67" i="2"/>
  <c r="B67" i="2"/>
  <c r="H66" i="2"/>
  <c r="E66" i="2"/>
  <c r="H65" i="2"/>
  <c r="E65" i="2"/>
  <c r="H64" i="2"/>
  <c r="E64" i="2"/>
  <c r="H63" i="2"/>
  <c r="E63" i="2"/>
  <c r="H62" i="2"/>
  <c r="E62" i="2"/>
  <c r="H61" i="2"/>
  <c r="E61" i="2"/>
  <c r="H60" i="2"/>
  <c r="E60" i="2"/>
  <c r="H59" i="2"/>
  <c r="E59" i="2"/>
  <c r="H58" i="2"/>
  <c r="E58" i="2"/>
  <c r="H57" i="2"/>
  <c r="E57" i="2"/>
  <c r="H56" i="2"/>
  <c r="E56" i="2"/>
  <c r="H55" i="2"/>
  <c r="E55" i="2"/>
  <c r="H54" i="2"/>
  <c r="E54" i="2"/>
  <c r="H53" i="2"/>
  <c r="E53" i="2"/>
  <c r="H52" i="2"/>
  <c r="E52" i="2"/>
  <c r="H51" i="2"/>
  <c r="E51" i="2"/>
  <c r="H50" i="2"/>
  <c r="E50" i="2"/>
  <c r="H49" i="2"/>
  <c r="E49" i="2"/>
  <c r="H48" i="2"/>
  <c r="E48" i="2"/>
  <c r="H47" i="2"/>
  <c r="E47" i="2"/>
  <c r="H46" i="2"/>
  <c r="E46" i="2"/>
  <c r="N45" i="2"/>
  <c r="M45" i="2"/>
  <c r="L45" i="2"/>
  <c r="K45" i="2"/>
  <c r="J45" i="2"/>
  <c r="I45" i="2"/>
  <c r="G45" i="2"/>
  <c r="F45" i="2"/>
  <c r="D45" i="2"/>
  <c r="C45" i="2"/>
  <c r="B45" i="2"/>
  <c r="H43" i="2"/>
  <c r="E43" i="2"/>
  <c r="H42" i="2"/>
  <c r="E42" i="2"/>
  <c r="H41" i="2"/>
  <c r="E41" i="2"/>
  <c r="H40" i="2"/>
  <c r="E40" i="2"/>
  <c r="H39" i="2"/>
  <c r="E39" i="2"/>
  <c r="H38" i="2"/>
  <c r="E38" i="2"/>
  <c r="H37" i="2"/>
  <c r="E37" i="2"/>
  <c r="H36" i="2"/>
  <c r="E36" i="2"/>
  <c r="H35" i="2"/>
  <c r="E35" i="2"/>
  <c r="H34" i="2"/>
  <c r="E34" i="2"/>
  <c r="H33" i="2"/>
  <c r="E33" i="2"/>
  <c r="H32" i="2"/>
  <c r="E32" i="2"/>
  <c r="H31" i="2"/>
  <c r="E31" i="2"/>
  <c r="H30" i="2"/>
  <c r="E30" i="2"/>
  <c r="H29" i="2"/>
  <c r="E29" i="2"/>
  <c r="H28" i="2"/>
  <c r="E28" i="2"/>
  <c r="H27" i="2"/>
  <c r="E27" i="2"/>
  <c r="H26" i="2"/>
  <c r="E26" i="2"/>
  <c r="H25" i="2"/>
  <c r="E25" i="2"/>
  <c r="H24" i="2"/>
  <c r="E24" i="2"/>
  <c r="H23" i="2"/>
  <c r="E23" i="2"/>
  <c r="H22" i="2"/>
  <c r="E22" i="2"/>
  <c r="H21" i="2"/>
  <c r="E21" i="2"/>
  <c r="H20" i="2"/>
  <c r="E20" i="2"/>
  <c r="H19" i="2"/>
  <c r="E19" i="2"/>
  <c r="H18" i="2"/>
  <c r="E18" i="2"/>
  <c r="H17" i="2"/>
  <c r="E17" i="2"/>
  <c r="H16" i="2"/>
  <c r="E16" i="2"/>
  <c r="H15" i="2"/>
  <c r="E15" i="2"/>
  <c r="H14" i="2"/>
  <c r="E14" i="2"/>
  <c r="H13" i="2"/>
  <c r="E13" i="2"/>
  <c r="O13" i="2" s="1"/>
  <c r="O12" i="2"/>
  <c r="H12" i="2"/>
  <c r="E12" i="2"/>
  <c r="H11" i="2"/>
  <c r="O11" i="2" s="1"/>
  <c r="E11" i="2"/>
  <c r="H10" i="2"/>
  <c r="E10" i="2"/>
  <c r="O10" i="2" s="1"/>
  <c r="O9" i="2"/>
  <c r="H9" i="2"/>
  <c r="E9" i="2"/>
  <c r="H130" i="1"/>
  <c r="F130" i="1"/>
  <c r="H129" i="1"/>
  <c r="F129" i="1"/>
  <c r="H128" i="1"/>
  <c r="F128" i="1"/>
  <c r="H127" i="1"/>
  <c r="F127" i="1"/>
  <c r="H126" i="1"/>
  <c r="F126" i="1"/>
  <c r="H125" i="1"/>
  <c r="F125" i="1"/>
  <c r="H124" i="1"/>
  <c r="F124" i="1"/>
  <c r="H123" i="1"/>
  <c r="F123" i="1"/>
  <c r="H122" i="1"/>
  <c r="F122" i="1"/>
  <c r="H121" i="1"/>
  <c r="F121" i="1"/>
  <c r="H120" i="1"/>
  <c r="F120" i="1"/>
  <c r="H119" i="1"/>
  <c r="F119" i="1"/>
  <c r="H118" i="1"/>
  <c r="F118" i="1"/>
  <c r="H117" i="1"/>
  <c r="F117" i="1"/>
  <c r="H116" i="1"/>
  <c r="F116" i="1"/>
  <c r="H115" i="1"/>
  <c r="F115" i="1"/>
  <c r="H114" i="1"/>
  <c r="F114" i="1"/>
  <c r="H113" i="1"/>
  <c r="F113" i="1"/>
  <c r="H112" i="1"/>
  <c r="F112" i="1"/>
  <c r="H111" i="1"/>
  <c r="F111" i="1"/>
  <c r="H110" i="1"/>
  <c r="F110" i="1"/>
  <c r="H109" i="1"/>
  <c r="F109" i="1"/>
  <c r="H108" i="1"/>
  <c r="F108" i="1"/>
  <c r="H107" i="1"/>
  <c r="F107" i="1"/>
  <c r="H106" i="1"/>
  <c r="F106" i="1"/>
  <c r="H105" i="1"/>
  <c r="F105" i="1"/>
  <c r="H104" i="1"/>
  <c r="F104" i="1"/>
  <c r="H103" i="1"/>
  <c r="F103" i="1"/>
  <c r="H102" i="1"/>
  <c r="F102" i="1"/>
  <c r="H101" i="1"/>
  <c r="F101" i="1"/>
  <c r="H100" i="1"/>
  <c r="F100" i="1"/>
  <c r="H99" i="1"/>
  <c r="F99" i="1"/>
  <c r="H98" i="1"/>
  <c r="F98" i="1"/>
  <c r="H97" i="1"/>
  <c r="F97" i="1"/>
  <c r="H96" i="1"/>
  <c r="F96" i="1"/>
  <c r="H95" i="1"/>
  <c r="F95" i="1"/>
  <c r="H94" i="1"/>
  <c r="F94" i="1"/>
  <c r="H93" i="1"/>
  <c r="F93" i="1"/>
  <c r="H92" i="1"/>
  <c r="F92" i="1"/>
  <c r="H91" i="1"/>
  <c r="F91" i="1"/>
  <c r="H90" i="1"/>
  <c r="F90" i="1"/>
  <c r="H89" i="1"/>
  <c r="F89" i="1"/>
  <c r="H88" i="1"/>
  <c r="F88" i="1"/>
  <c r="H87" i="1"/>
  <c r="F87" i="1"/>
  <c r="H86" i="1"/>
  <c r="F86" i="1"/>
  <c r="H85" i="1"/>
  <c r="F85" i="1"/>
  <c r="H84" i="1"/>
  <c r="F84" i="1"/>
  <c r="H83" i="1"/>
  <c r="F83" i="1"/>
  <c r="H82" i="1"/>
  <c r="F82" i="1"/>
  <c r="H81" i="1"/>
  <c r="F81" i="1"/>
  <c r="H80" i="1"/>
  <c r="F80" i="1"/>
  <c r="H79" i="1"/>
  <c r="F79" i="1"/>
  <c r="H78" i="1"/>
  <c r="F78" i="1"/>
  <c r="H77" i="1"/>
  <c r="F77" i="1"/>
  <c r="H76" i="1"/>
  <c r="F76" i="1"/>
  <c r="H75" i="1"/>
  <c r="F75" i="1"/>
  <c r="H74" i="1"/>
  <c r="F74" i="1"/>
  <c r="H73" i="1"/>
  <c r="F73" i="1"/>
  <c r="H72" i="1"/>
  <c r="F72" i="1"/>
  <c r="H71" i="1"/>
  <c r="F71" i="1"/>
  <c r="H70" i="1"/>
  <c r="F70" i="1"/>
  <c r="H69" i="1"/>
  <c r="F69" i="1"/>
  <c r="H68" i="1"/>
  <c r="F68" i="1"/>
  <c r="H67" i="1"/>
  <c r="F67" i="1"/>
  <c r="H66" i="1"/>
  <c r="F66" i="1"/>
  <c r="H65" i="1"/>
  <c r="F65" i="1"/>
  <c r="H64" i="1"/>
  <c r="F64" i="1"/>
  <c r="H63" i="1"/>
  <c r="F63" i="1"/>
  <c r="H62" i="1"/>
  <c r="F62" i="1"/>
  <c r="H61" i="1"/>
  <c r="F61" i="1"/>
  <c r="H60" i="1"/>
  <c r="F60" i="1"/>
  <c r="H59" i="1"/>
  <c r="H58" i="1" s="1"/>
  <c r="F59" i="1"/>
  <c r="G58" i="1"/>
  <c r="F58" i="1"/>
  <c r="E58" i="1"/>
  <c r="C58" i="1"/>
  <c r="B58" i="1"/>
  <c r="H57" i="1"/>
  <c r="F57" i="1"/>
  <c r="H56" i="1"/>
  <c r="F56" i="1"/>
  <c r="H55" i="1"/>
  <c r="F55" i="1"/>
  <c r="H54" i="1"/>
  <c r="F54" i="1"/>
  <c r="H53" i="1"/>
  <c r="F53" i="1"/>
  <c r="H52" i="1"/>
  <c r="F52" i="1"/>
  <c r="H51" i="1"/>
  <c r="F51" i="1"/>
  <c r="H50" i="1"/>
  <c r="F50" i="1"/>
  <c r="H49" i="1"/>
  <c r="F49" i="1"/>
  <c r="H48" i="1"/>
  <c r="F48" i="1"/>
  <c r="H47" i="1"/>
  <c r="F47" i="1"/>
  <c r="H46" i="1"/>
  <c r="F46" i="1"/>
  <c r="H45" i="1"/>
  <c r="F45" i="1"/>
  <c r="H44" i="1"/>
  <c r="F44" i="1"/>
  <c r="H43" i="1"/>
  <c r="F43" i="1"/>
  <c r="H42" i="1"/>
  <c r="F42" i="1"/>
  <c r="H41" i="1"/>
  <c r="F41" i="1"/>
  <c r="H40" i="1"/>
  <c r="F40" i="1"/>
  <c r="H39" i="1"/>
  <c r="F39" i="1"/>
  <c r="H38" i="1"/>
  <c r="F38" i="1"/>
  <c r="H36" i="1"/>
  <c r="F37" i="1"/>
  <c r="G36" i="1"/>
  <c r="F36" i="1"/>
  <c r="E36" i="1"/>
  <c r="E6" i="1" s="1"/>
  <c r="C36" i="1"/>
  <c r="B36" i="1"/>
  <c r="F35" i="1"/>
  <c r="F33" i="1"/>
  <c r="F32" i="1"/>
  <c r="F31" i="1"/>
  <c r="F30" i="1"/>
  <c r="F29" i="1"/>
  <c r="F28" i="1"/>
  <c r="F27" i="1"/>
  <c r="F26" i="1"/>
  <c r="F25" i="1"/>
  <c r="F24" i="1"/>
  <c r="F23" i="1"/>
  <c r="F22" i="1"/>
  <c r="F21" i="1"/>
  <c r="F20" i="1"/>
  <c r="F19" i="1"/>
  <c r="F18" i="1"/>
  <c r="F17" i="1"/>
  <c r="F16" i="1"/>
  <c r="F15" i="1"/>
  <c r="F14" i="1"/>
  <c r="F13" i="1"/>
  <c r="F12" i="1"/>
  <c r="F11" i="1"/>
  <c r="F10" i="1"/>
  <c r="F9" i="1"/>
  <c r="H8" i="1"/>
  <c r="F8" i="1"/>
  <c r="G7" i="1"/>
  <c r="F7" i="1"/>
  <c r="F6" i="1" s="1"/>
  <c r="E7" i="1"/>
  <c r="C7" i="1"/>
  <c r="B7" i="1"/>
  <c r="C6" i="1"/>
  <c r="H19" i="4" l="1"/>
  <c r="H35" i="4"/>
  <c r="H32" i="4" s="1"/>
  <c r="H36" i="4"/>
  <c r="H54" i="4"/>
  <c r="G53" i="4"/>
  <c r="H90" i="4"/>
  <c r="B6" i="1"/>
  <c r="G6" i="1"/>
  <c r="E45" i="2"/>
  <c r="B30" i="6"/>
  <c r="G30" i="6"/>
  <c r="J53" i="6"/>
  <c r="D8" i="4"/>
  <c r="H11" i="4"/>
  <c r="H29" i="4"/>
  <c r="G36" i="4"/>
  <c r="D41" i="4"/>
  <c r="G49" i="4"/>
  <c r="H60" i="4"/>
  <c r="D59" i="4"/>
  <c r="H94" i="4"/>
  <c r="G103" i="4"/>
  <c r="H114" i="4"/>
  <c r="H142" i="4"/>
  <c r="H140" i="4" s="1"/>
  <c r="H150" i="4"/>
  <c r="H158" i="4"/>
  <c r="H166" i="4"/>
  <c r="H174" i="4"/>
  <c r="H182" i="4"/>
  <c r="H190" i="4"/>
  <c r="H198" i="4"/>
  <c r="H206" i="4"/>
  <c r="H7" i="1"/>
  <c r="E67" i="2"/>
  <c r="C30" i="6"/>
  <c r="J30" i="6" s="1"/>
  <c r="H30" i="6"/>
  <c r="H24" i="4"/>
  <c r="D36" i="4"/>
  <c r="H51" i="4"/>
  <c r="G56" i="4"/>
  <c r="H45" i="2"/>
  <c r="H9" i="4"/>
  <c r="H8" i="4" s="1"/>
  <c r="H14" i="4"/>
  <c r="H16" i="4"/>
  <c r="H27" i="4"/>
  <c r="G41" i="4"/>
  <c r="C45" i="4"/>
  <c r="C7" i="4" s="1"/>
  <c r="C6" i="4" s="1"/>
  <c r="D49" i="4"/>
  <c r="H58" i="4"/>
  <c r="H72" i="4"/>
  <c r="H146" i="4"/>
  <c r="H154" i="4"/>
  <c r="H162" i="4"/>
  <c r="H170" i="4"/>
  <c r="H178" i="4"/>
  <c r="H186" i="4"/>
  <c r="H194" i="4"/>
  <c r="H202" i="4"/>
  <c r="H210" i="4"/>
  <c r="H40" i="4"/>
  <c r="H42" i="4"/>
  <c r="H48" i="4"/>
  <c r="H45" i="4" s="1"/>
  <c r="H50" i="4"/>
  <c r="H57" i="4"/>
  <c r="H56" i="4" s="1"/>
  <c r="G64" i="4"/>
  <c r="H69" i="4"/>
  <c r="H77" i="4"/>
  <c r="H79" i="4"/>
  <c r="H78" i="4" s="1"/>
  <c r="H91" i="4"/>
  <c r="C103" i="4"/>
  <c r="H105" i="4"/>
  <c r="H111" i="4"/>
  <c r="G29" i="4"/>
  <c r="G7" i="4" s="1"/>
  <c r="G6" i="4" s="1"/>
  <c r="G45" i="4"/>
  <c r="H55" i="4"/>
  <c r="D89" i="4"/>
  <c r="H95" i="4"/>
  <c r="H96" i="4"/>
  <c r="H106" i="4"/>
  <c r="H107" i="4"/>
  <c r="H115" i="4"/>
  <c r="H116" i="4"/>
  <c r="H123" i="4"/>
  <c r="H124" i="4"/>
  <c r="H132" i="4"/>
  <c r="H135" i="4"/>
  <c r="H143" i="4"/>
  <c r="H144" i="4"/>
  <c r="H147" i="4"/>
  <c r="H148" i="4"/>
  <c r="H151" i="4"/>
  <c r="H152" i="4"/>
  <c r="H155" i="4"/>
  <c r="H156" i="4"/>
  <c r="H159" i="4"/>
  <c r="H160" i="4"/>
  <c r="H163" i="4"/>
  <c r="H164" i="4"/>
  <c r="H167" i="4"/>
  <c r="H168" i="4"/>
  <c r="H171" i="4"/>
  <c r="H172" i="4"/>
  <c r="H175" i="4"/>
  <c r="H176" i="4"/>
  <c r="H121" i="2"/>
  <c r="E141" i="2"/>
  <c r="J127" i="6"/>
  <c r="H12" i="4"/>
  <c r="H20" i="4"/>
  <c r="H28" i="4"/>
  <c r="H44" i="4"/>
  <c r="H52" i="4"/>
  <c r="H61" i="4"/>
  <c r="H63" i="4"/>
  <c r="H67" i="4"/>
  <c r="H64" i="4" s="1"/>
  <c r="H74" i="4"/>
  <c r="H83" i="4"/>
  <c r="H81" i="4" s="1"/>
  <c r="H88" i="4"/>
  <c r="H87" i="4" s="1"/>
  <c r="H102" i="4"/>
  <c r="H130" i="4"/>
  <c r="H131" i="4"/>
  <c r="H139" i="4"/>
  <c r="H179" i="4"/>
  <c r="H180" i="4"/>
  <c r="H183" i="4"/>
  <c r="H184" i="4"/>
  <c r="H187" i="4"/>
  <c r="H188" i="4"/>
  <c r="H191" i="4"/>
  <c r="H192" i="4"/>
  <c r="H195" i="4"/>
  <c r="H196" i="4"/>
  <c r="H199" i="4"/>
  <c r="H200" i="4"/>
  <c r="H203" i="4"/>
  <c r="H204" i="4"/>
  <c r="H207" i="4"/>
  <c r="H208" i="4"/>
  <c r="H211" i="4"/>
  <c r="H212" i="4"/>
  <c r="H71" i="4"/>
  <c r="H76" i="4"/>
  <c r="H75" i="4" s="1"/>
  <c r="G81" i="4"/>
  <c r="G84" i="4"/>
  <c r="G89" i="4"/>
  <c r="H99" i="4"/>
  <c r="H100" i="4"/>
  <c r="H104" i="4"/>
  <c r="H119" i="4"/>
  <c r="H120" i="4"/>
  <c r="D122" i="4"/>
  <c r="H127" i="4"/>
  <c r="H128" i="4"/>
  <c r="G140" i="4"/>
  <c r="C78" i="4"/>
  <c r="C122" i="4"/>
  <c r="H7" i="2" l="1"/>
  <c r="O7" i="2"/>
  <c r="H41" i="4"/>
  <c r="H7" i="4" s="1"/>
  <c r="H6" i="4" s="1"/>
  <c r="H59" i="4"/>
  <c r="H122" i="4"/>
  <c r="H49" i="4"/>
  <c r="H53" i="4"/>
  <c r="H103" i="4"/>
  <c r="H68" i="4"/>
  <c r="D7" i="4"/>
  <c r="D6" i="4" s="1"/>
  <c r="H89" i="4"/>
</calcChain>
</file>

<file path=xl/sharedStrings.xml><?xml version="1.0" encoding="utf-8"?>
<sst xmlns="http://schemas.openxmlformats.org/spreadsheetml/2006/main" count="940" uniqueCount="329">
  <si>
    <t>附件1</t>
  </si>
  <si>
    <t>2021年中央和省级财政基本公共卫生服务补助资金分配总表</t>
  </si>
  <si>
    <t>单位：万元</t>
  </si>
  <si>
    <t>单位</t>
  </si>
  <si>
    <t>常住人口（万人）</t>
  </si>
  <si>
    <t>中央资金</t>
  </si>
  <si>
    <t>省级资金</t>
  </si>
  <si>
    <t>总计</t>
  </si>
  <si>
    <t>12项基本公共卫生服务项目</t>
  </si>
  <si>
    <t>新并入基本公共卫生服务项目</t>
  </si>
  <si>
    <t>绩效考核</t>
  </si>
  <si>
    <t>小计</t>
  </si>
  <si>
    <t>合计</t>
  </si>
  <si>
    <t>省级小计</t>
  </si>
  <si>
    <t>省卫生健康信息中心</t>
  </si>
  <si>
    <t>省卫生健康委机关</t>
  </si>
  <si>
    <t>省卫生健康委规财处</t>
  </si>
  <si>
    <t>省卫生健康委宣教中心</t>
  </si>
  <si>
    <t>省计划生育药具管理中心</t>
  </si>
  <si>
    <t>省卫生健康委人才服务中心</t>
  </si>
  <si>
    <t>省医疗卫生服务指导中心</t>
  </si>
  <si>
    <t>省计划生育协会</t>
  </si>
  <si>
    <t>四川省妇幼保健院</t>
  </si>
  <si>
    <t>省疾病预防控制中心</t>
  </si>
  <si>
    <t>省卫生监督执法总队</t>
  </si>
  <si>
    <t>省卫生健康政策情报研究所</t>
  </si>
  <si>
    <t>四川省人民医院</t>
  </si>
  <si>
    <t>四川省精神医学中心</t>
  </si>
  <si>
    <t>四川省肿瘤医院</t>
  </si>
  <si>
    <t>四川省第四人民医院</t>
  </si>
  <si>
    <t>四川省医学科学院附属医院</t>
  </si>
  <si>
    <t>西南医科大学附属医院</t>
  </si>
  <si>
    <t>川北医学院附属医院</t>
  </si>
  <si>
    <t>成都医学院附属第一医院</t>
  </si>
  <si>
    <t>四川护理职业学院</t>
  </si>
  <si>
    <t>川北医学院</t>
  </si>
  <si>
    <t>成都中医药大学</t>
  </si>
  <si>
    <t>四川大学</t>
  </si>
  <si>
    <t>成都医学院</t>
  </si>
  <si>
    <t>四川大学华西医院</t>
  </si>
  <si>
    <t>四川大学华西第二医院</t>
  </si>
  <si>
    <t>四川大学华西第四医院</t>
  </si>
  <si>
    <t>市州小计</t>
  </si>
  <si>
    <t>成都市</t>
  </si>
  <si>
    <t>德阳市</t>
  </si>
  <si>
    <t>绵阳市</t>
  </si>
  <si>
    <t>自贡市</t>
  </si>
  <si>
    <t>攀枝花市</t>
  </si>
  <si>
    <t>泸州市</t>
  </si>
  <si>
    <t>广元市</t>
  </si>
  <si>
    <t>遂宁市</t>
  </si>
  <si>
    <t>内江市</t>
  </si>
  <si>
    <t>乐山市</t>
  </si>
  <si>
    <t>南充市</t>
  </si>
  <si>
    <t>宜宾市</t>
  </si>
  <si>
    <t>广安市</t>
  </si>
  <si>
    <t>达州市</t>
  </si>
  <si>
    <t>巴中市</t>
  </si>
  <si>
    <t>雅安市</t>
  </si>
  <si>
    <t>眉山市</t>
  </si>
  <si>
    <t>资阳市</t>
  </si>
  <si>
    <t>阿坝州</t>
  </si>
  <si>
    <t>甘孜州</t>
  </si>
  <si>
    <t>凉山州</t>
  </si>
  <si>
    <t>扩权县小计</t>
  </si>
  <si>
    <t>什邡市</t>
  </si>
  <si>
    <t>绵竹市</t>
  </si>
  <si>
    <t>广汉市</t>
  </si>
  <si>
    <t>中江县</t>
  </si>
  <si>
    <t>江油市</t>
  </si>
  <si>
    <t>三台县</t>
  </si>
  <si>
    <t>盐亭县</t>
  </si>
  <si>
    <t>梓潼县</t>
  </si>
  <si>
    <t>平武县</t>
  </si>
  <si>
    <t>北川县</t>
  </si>
  <si>
    <t>富顺县</t>
  </si>
  <si>
    <t>荣县</t>
  </si>
  <si>
    <t>盐边县</t>
  </si>
  <si>
    <t>米易县</t>
  </si>
  <si>
    <t>泸县</t>
  </si>
  <si>
    <t>合江县</t>
  </si>
  <si>
    <t>叙永县</t>
  </si>
  <si>
    <t>古蔺县</t>
  </si>
  <si>
    <t>苍溪县</t>
  </si>
  <si>
    <t>剑阁县</t>
  </si>
  <si>
    <t>旺苍县</t>
  </si>
  <si>
    <t>青川县</t>
  </si>
  <si>
    <t>射洪市</t>
  </si>
  <si>
    <t>蓬溪县</t>
  </si>
  <si>
    <t>大英县</t>
  </si>
  <si>
    <t>威远县</t>
  </si>
  <si>
    <t>资中县</t>
  </si>
  <si>
    <t>隆昌市</t>
  </si>
  <si>
    <t>峨眉山市</t>
  </si>
  <si>
    <t>夹江县</t>
  </si>
  <si>
    <t>犍为县</t>
  </si>
  <si>
    <t>井研县</t>
  </si>
  <si>
    <t>沐川县</t>
  </si>
  <si>
    <t>峨边县</t>
  </si>
  <si>
    <t>马边县</t>
  </si>
  <si>
    <t>南部县</t>
  </si>
  <si>
    <t>仪陇县</t>
  </si>
  <si>
    <t>阆中市</t>
  </si>
  <si>
    <t>西充县</t>
  </si>
  <si>
    <t>蓬安县</t>
  </si>
  <si>
    <t>营山县</t>
  </si>
  <si>
    <t>江安县</t>
  </si>
  <si>
    <t>长宁县</t>
  </si>
  <si>
    <t>高县</t>
  </si>
  <si>
    <t>兴文县</t>
  </si>
  <si>
    <t>珙县</t>
  </si>
  <si>
    <t>筠连县</t>
  </si>
  <si>
    <t>屏山县</t>
  </si>
  <si>
    <t>岳池县</t>
  </si>
  <si>
    <t>华蓥市</t>
  </si>
  <si>
    <t>邻水县</t>
  </si>
  <si>
    <t>武胜县</t>
  </si>
  <si>
    <t>大竹县</t>
  </si>
  <si>
    <t>渠县</t>
  </si>
  <si>
    <t>宣汉县</t>
  </si>
  <si>
    <t>万源市</t>
  </si>
  <si>
    <t>开江县</t>
  </si>
  <si>
    <t>平昌县</t>
  </si>
  <si>
    <t>南江县</t>
  </si>
  <si>
    <t>通江县</t>
  </si>
  <si>
    <t>芦山县</t>
  </si>
  <si>
    <t>天全县</t>
  </si>
  <si>
    <t>荥经县</t>
  </si>
  <si>
    <t>宝兴县</t>
  </si>
  <si>
    <t>汉源县</t>
  </si>
  <si>
    <t>石棉县</t>
  </si>
  <si>
    <t>仁寿县</t>
  </si>
  <si>
    <t>洪雅县</t>
  </si>
  <si>
    <t>丹棱县</t>
  </si>
  <si>
    <t>青神县</t>
  </si>
  <si>
    <t>安岳县</t>
  </si>
  <si>
    <t>乐至县</t>
  </si>
  <si>
    <t>附件2</t>
  </si>
  <si>
    <t>2021年中央财政基本公共卫生服务补助资金分配明细表</t>
  </si>
  <si>
    <t>12项基本公共卫生服务</t>
  </si>
  <si>
    <t>应补助金额</t>
  </si>
  <si>
    <t>提前下达</t>
  </si>
  <si>
    <t>本次下达</t>
  </si>
  <si>
    <t>重点地方病防治</t>
  </si>
  <si>
    <t>职业病防治</t>
  </si>
  <si>
    <t>重大疾病与健康危害因素监测</t>
  </si>
  <si>
    <t>其他基本公共卫生</t>
  </si>
  <si>
    <t>因素法分配</t>
  </si>
  <si>
    <t>省卫生健康委项目管理中心</t>
  </si>
  <si>
    <t>省药械监测评价中心</t>
  </si>
  <si>
    <t>省老龄健康发展中心</t>
  </si>
  <si>
    <t>省人口学会</t>
  </si>
  <si>
    <t>省麻风防治协会</t>
  </si>
  <si>
    <t>四川省第五人民医院</t>
  </si>
  <si>
    <t>四川省骨科医院</t>
  </si>
  <si>
    <t>成都中医药大学附属医院</t>
  </si>
  <si>
    <t>四川省中西医结合医院</t>
  </si>
  <si>
    <t>四川省第二中医医院</t>
  </si>
  <si>
    <t>科学城卫生健康委</t>
  </si>
  <si>
    <t>四川大学华西口腔医院</t>
  </si>
  <si>
    <t>核工业四一六医院</t>
  </si>
  <si>
    <t>省动物疫病防控中心</t>
  </si>
  <si>
    <t>成都市本级</t>
  </si>
  <si>
    <t>锦江区</t>
  </si>
  <si>
    <t>青羊区</t>
  </si>
  <si>
    <t>金牛区</t>
  </si>
  <si>
    <t>武侯区</t>
  </si>
  <si>
    <t>成华区</t>
  </si>
  <si>
    <t>龙泉驿区</t>
  </si>
  <si>
    <t>青白江区</t>
  </si>
  <si>
    <t>新都区</t>
  </si>
  <si>
    <t>温江区</t>
  </si>
  <si>
    <t>金堂县</t>
  </si>
  <si>
    <t>双流区</t>
  </si>
  <si>
    <t>郫都区</t>
  </si>
  <si>
    <t>大邑县</t>
  </si>
  <si>
    <t>蒲江县</t>
  </si>
  <si>
    <t>新津县</t>
  </si>
  <si>
    <t>都江堰市</t>
  </si>
  <si>
    <t>简阳市</t>
  </si>
  <si>
    <t>彭州市</t>
  </si>
  <si>
    <t>邛崃市</t>
  </si>
  <si>
    <t>崇州市</t>
  </si>
  <si>
    <t>德阳市本级</t>
  </si>
  <si>
    <t>旌阳区</t>
  </si>
  <si>
    <t>罗江区</t>
  </si>
  <si>
    <t>绵阳市本级</t>
  </si>
  <si>
    <t>涪城区</t>
  </si>
  <si>
    <t>游仙区</t>
  </si>
  <si>
    <t>安州区</t>
  </si>
  <si>
    <t>自贡市本级</t>
  </si>
  <si>
    <t>自流井区</t>
  </si>
  <si>
    <t>贡井区</t>
  </si>
  <si>
    <t>大安区</t>
  </si>
  <si>
    <t>沿滩区</t>
  </si>
  <si>
    <t>攀枝花市本级</t>
  </si>
  <si>
    <t>东区</t>
  </si>
  <si>
    <t>西区</t>
  </si>
  <si>
    <t>仁和区</t>
  </si>
  <si>
    <t>泸州市本级</t>
  </si>
  <si>
    <t>江阳区</t>
  </si>
  <si>
    <t>纳溪区</t>
  </si>
  <si>
    <t>龙马潭区</t>
  </si>
  <si>
    <t>广元市本级</t>
  </si>
  <si>
    <t>利州区</t>
  </si>
  <si>
    <t>昭化区</t>
  </si>
  <si>
    <t>朝天区</t>
  </si>
  <si>
    <t>遂宁市本级</t>
  </si>
  <si>
    <t>船山区</t>
  </si>
  <si>
    <t>安居区</t>
  </si>
  <si>
    <t>内江市本级</t>
  </si>
  <si>
    <t>内江市中区</t>
  </si>
  <si>
    <t>东兴区</t>
  </si>
  <si>
    <t>乐山市本级</t>
  </si>
  <si>
    <t>乐山市中区</t>
  </si>
  <si>
    <t>沙湾区</t>
  </si>
  <si>
    <t>五通桥区</t>
  </si>
  <si>
    <t>金口河区</t>
  </si>
  <si>
    <t>南充市本级</t>
  </si>
  <si>
    <t>顺庆区</t>
  </si>
  <si>
    <t>高坪区</t>
  </si>
  <si>
    <t>嘉陵区</t>
  </si>
  <si>
    <t>宜宾市本级</t>
  </si>
  <si>
    <t>翠屏区</t>
  </si>
  <si>
    <t>叙州区</t>
  </si>
  <si>
    <t>南溪区</t>
  </si>
  <si>
    <t>广安市本级</t>
  </si>
  <si>
    <t>广安区</t>
  </si>
  <si>
    <t>前锋区</t>
  </si>
  <si>
    <t>达州市本级</t>
  </si>
  <si>
    <t>通川区</t>
  </si>
  <si>
    <t>达川区</t>
  </si>
  <si>
    <t>巴中市本级</t>
  </si>
  <si>
    <t>巴州区</t>
  </si>
  <si>
    <t>恩阳区</t>
  </si>
  <si>
    <t>雅安市本级</t>
  </si>
  <si>
    <t>雨城区</t>
  </si>
  <si>
    <t>名山区</t>
  </si>
  <si>
    <t>眉山市本级</t>
  </si>
  <si>
    <t>东坡区</t>
  </si>
  <si>
    <t>彭山区</t>
  </si>
  <si>
    <t>资阳市本级</t>
  </si>
  <si>
    <t>雁江区</t>
  </si>
  <si>
    <t>阿坝州本级</t>
  </si>
  <si>
    <t>汶川县</t>
  </si>
  <si>
    <t>理县</t>
  </si>
  <si>
    <t>茂县</t>
  </si>
  <si>
    <t>松潘县</t>
  </si>
  <si>
    <t>九寨沟县</t>
  </si>
  <si>
    <t>金川县</t>
  </si>
  <si>
    <t>小金县</t>
  </si>
  <si>
    <t>黑水县</t>
  </si>
  <si>
    <t>马尔康市</t>
  </si>
  <si>
    <t>壤塘县</t>
  </si>
  <si>
    <t>阿坝县</t>
  </si>
  <si>
    <t>若尔盖县</t>
  </si>
  <si>
    <t>红原县</t>
  </si>
  <si>
    <t>甘孜州本级</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</si>
  <si>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</si>
  <si>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</si>
  <si>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</si>
  <si>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</si>
  <si>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</si>
  <si>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</si>
  <si>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</si>
  <si>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</si>
  <si>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</si>
  <si>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</si>
  <si>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</si>
  <si>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</si>
  <si>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</si>
  <si>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</si>
  <si>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</si>
  <si>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</si>
  <si>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</si>
  <si>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</si>
  <si>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凉山州本级</t>
  </si>
  <si>
    <t>西昌市</t>
  </si>
  <si>
    <t>木里县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</si>
  <si>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</si>
  <si>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</si>
  <si>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</si>
  <si>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</si>
  <si>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</si>
  <si>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</si>
  <si>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</si>
  <si>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</si>
  <si>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</si>
  <si>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</si>
  <si>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</si>
  <si>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</si>
  <si>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</si>
  <si>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</si>
  <si>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</si>
  <si>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附件3</t>
  </si>
  <si>
    <t>2021年基本公共卫生服务省级补助资金分配明细表及市县应最低配套额度</t>
  </si>
  <si>
    <t>地区</t>
  </si>
  <si>
    <t>常住人口数</t>
  </si>
  <si>
    <t>省与市县总配套金额</t>
  </si>
  <si>
    <t>省级补助标准</t>
  </si>
  <si>
    <t>省级应补助</t>
  </si>
  <si>
    <t>省级实际补助</t>
  </si>
  <si>
    <t>提前通知</t>
  </si>
  <si>
    <t>此次下达</t>
  </si>
  <si>
    <t>市县最低配套额</t>
  </si>
  <si>
    <t>其中：其他基本公共卫生</t>
  </si>
  <si>
    <t>备注：省级结算资金中，非扩权县结算资金下达市（州）本级，由市（州）据实结算。</t>
  </si>
  <si>
    <t>2021年基本公卫奖励绩效分配表</t>
  </si>
  <si>
    <t>地区、单位</t>
  </si>
  <si>
    <t>名次</t>
  </si>
  <si>
    <t>基础奖励</t>
  </si>
  <si>
    <t>高血压奖励</t>
  </si>
  <si>
    <t>糖尿病奖励</t>
  </si>
  <si>
    <t>档案开放奖励</t>
  </si>
  <si>
    <t>指导中心奖励</t>
  </si>
  <si>
    <t>省均等化指导中心</t>
  </si>
  <si>
    <t>攀枝花</t>
  </si>
  <si>
    <t>全省</t>
  </si>
  <si>
    <t>备注：主要按照绩效评价结果进行奖励，共计分配奖励资金5890万元，根据全省统一组织的2020年度省级绩效评价结果，排名前4位的市按排位给予700-550万元的奖励（每个名次差额50万元），排名5-17位市给予400-100万元的奖励（每个名次差额25万元），排名后4位的市给予50-20万元的补助（每个名次差额10万元）。同时，根据高血压、糖尿病管理和健康档案向居民开放三大重点任务完成予以奖励，其中：高血压和糖尿病“两病”承担任务量大且超额完成的奖励50万/市,完成目标任务的奖励20万/市，未完成目标任务的不予奖励，以市为单位实现健康档案开放的奖励20万/市。另外，给予21个市州指导中心工作奖励20万元/个，省指导中心工作奖励94万元。</t>
  </si>
  <si>
    <t>附件4</t>
  </si>
  <si>
    <t>2021年基本公共卫生服务省级补助资金分配明细表及市县应最低配套额度计算表</t>
  </si>
  <si>
    <t>常住人口</t>
  </si>
  <si>
    <t>省及省以下应配套总额(8375*74*0.2=123950）</t>
  </si>
  <si>
    <t>2019年省级补助标准（人均69元计算）</t>
  </si>
  <si>
    <t>2020年省级补助标准（人均74元计算）</t>
  </si>
  <si>
    <t>2021年省级已下达部分</t>
  </si>
  <si>
    <t>市县应最低配套（省及省以下应配套-省级应补助）</t>
  </si>
  <si>
    <t>12项基本公卫服务(8375*65*0.2=108875）</t>
  </si>
  <si>
    <t>新增基本公共卫生服务(8375*9*0.2=15075）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</si>
</sst>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0_ "/>
    <numFmt numFmtId="179" formatCode="0.00_ ;[Red]\-0.00\ "/>
  </numFmts>
  <fonts count="39">
    <font>
      <sz val="11"/>
      <color theme="1"/>
      <name val="宋体"/>
      <charset val="134"/>
      <scheme val="minor"/>
    </font>
    <font>
      <sz val="12"/>
      <name val="宋体"/>
      <charset val="134"/>
    </font>
    <font>
      <sz val="12"/>
      <name val="仿宋_GB2312"/>
      <charset val="134"/>
    </font>
    <font>
      <sz val="12"/>
      <name val="黑体"/>
      <charset val="134"/>
    </font>
    <font>
      <sz val="12"/>
      <color rgb="FFFF0000"/>
      <name val="宋体"/>
      <charset val="134"/>
    </font>
    <font>
      <sz val="16"/>
      <name val="黑体"/>
      <charset val="134"/>
    </font>
    <font>
      <sz val="20"/>
      <name val="小标宋"/>
      <charset val="134"/>
    </font>
    <font>
      <sz val="10"/>
      <name val="仿宋_GB2312"/>
      <family val="3"/>
      <charset val="134"/>
    </font>
    <font>
      <sz val="10"/>
      <color rgb="FFFF0000"/>
      <name val="仿宋_GB2312"/>
      <family val="3"/>
      <charset val="134"/>
    </font>
    <font>
      <sz val="10"/>
      <name val="黑体"/>
      <family val="3"/>
      <charset val="134"/>
    </font>
    <font>
      <sz val="10"/>
      <color rgb="FFFF0000"/>
      <name val="黑体"/>
      <family val="3"/>
      <charset val="134"/>
    </font>
    <font>
      <b/>
      <sz val="10"/>
      <name val="仿宋_GB2312"/>
      <family val="3"/>
      <charset val="134"/>
    </font>
    <font>
      <b/>
      <sz val="10"/>
      <color rgb="FFFF0000"/>
      <name val="仿宋_GB2312"/>
      <family val="3"/>
      <charset val="134"/>
    </font>
    <font>
      <b/>
      <sz val="10"/>
      <color indexed="8"/>
      <name val="仿宋_GB2312"/>
      <family val="3"/>
      <charset val="134"/>
    </font>
    <font>
      <sz val="10"/>
      <color indexed="8"/>
      <name val="仿宋_GB2312"/>
      <family val="3"/>
      <charset val="134"/>
    </font>
    <font>
      <sz val="10"/>
      <color theme="1"/>
      <name val="仿宋_GB2312"/>
      <family val="3"/>
      <charset val="134"/>
    </font>
    <font>
      <sz val="12"/>
      <color rgb="FFFF0000"/>
      <name val="仿宋_GB2312"/>
      <family val="3"/>
      <charset val="134"/>
    </font>
    <font>
      <sz val="14"/>
      <color theme="1"/>
      <name val="宋体"/>
      <family val="3"/>
      <charset val="134"/>
      <scheme val="minor"/>
    </font>
    <font>
      <sz val="22"/>
      <color theme="1"/>
      <name val="方正小标宋_GBK"/>
      <charset val="134"/>
    </font>
    <font>
      <sz val="10"/>
      <color theme="1"/>
      <name val="方正小标宋_GBK"/>
      <charset val="134"/>
    </font>
    <font>
      <sz val="10"/>
      <color theme="1"/>
      <name val="宋体"/>
      <family val="3"/>
      <charset val="134"/>
      <scheme val="minor"/>
    </font>
    <font>
      <sz val="10"/>
      <color rgb="FF000000"/>
      <name val="宋体"/>
      <family val="3"/>
      <charset val="134"/>
      <scheme val="minor"/>
    </font>
    <font>
      <b/>
      <sz val="10"/>
      <color theme="1"/>
      <name val="宋体"/>
      <family val="3"/>
      <charset val="134"/>
      <scheme val="minor"/>
    </font>
    <font>
      <b/>
      <sz val="12"/>
      <name val="宋体"/>
      <family val="3"/>
      <charset val="134"/>
    </font>
    <font>
      <b/>
      <sz val="18"/>
      <name val="宋体"/>
      <family val="3"/>
      <charset val="134"/>
    </font>
    <font>
      <b/>
      <sz val="9"/>
      <name val="宋体"/>
      <family val="3"/>
      <charset val="134"/>
    </font>
    <font>
      <sz val="9"/>
      <name val="宋体"/>
      <family val="3"/>
      <charset val="134"/>
    </font>
    <font>
      <b/>
      <sz val="11"/>
      <name val="宋体"/>
      <family val="3"/>
      <charset val="134"/>
    </font>
    <font>
      <b/>
      <sz val="12"/>
      <color theme="1"/>
      <name val="宋体"/>
      <family val="3"/>
      <charset val="134"/>
    </font>
    <font>
      <b/>
      <sz val="9"/>
      <color theme="1"/>
      <name val="宋体"/>
      <family val="3"/>
      <charset val="134"/>
    </font>
    <font>
      <b/>
      <sz val="18"/>
      <color theme="1"/>
      <name val="宋体"/>
      <family val="3"/>
      <charset val="134"/>
    </font>
    <font>
      <sz val="12"/>
      <color theme="1"/>
      <name val="宋体"/>
      <family val="3"/>
      <charset val="134"/>
    </font>
    <font>
      <sz val="9"/>
      <color theme="1"/>
      <name val="宋体"/>
      <family val="3"/>
      <charset val="134"/>
    </font>
    <font>
      <b/>
      <sz val="12"/>
      <name val="宋体"/>
      <family val="3"/>
      <charset val="134"/>
      <scheme val="minor"/>
    </font>
    <font>
      <b/>
      <sz val="10"/>
      <name val="宋体"/>
      <family val="3"/>
      <charset val="134"/>
    </font>
    <font>
      <sz val="9"/>
      <color indexed="8"/>
      <name val="宋体"/>
      <family val="3"/>
      <charset val="134"/>
    </font>
    <font>
      <b/>
      <sz val="9"/>
      <color indexed="8"/>
      <name val="宋体"/>
      <family val="3"/>
      <charset val="134"/>
    </font>
    <font>
      <sz val="11"/>
      <color indexed="8"/>
      <name val="宋体"/>
      <family val="3"/>
      <charset val="134"/>
    </font>
    <font>
      <sz val="9"/>
      <name val="宋体"/>
      <family val="3"/>
      <charset val="134"/>
      <scheme val="minor"/>
    </font>
  </fonts>
  <fills count="4">
    <fill>
      <patternFill patternType="none"/>
    </fill>
    <fill>
      <patternFill patternType="gray125"/>
    </fill>
    <fill>
      <patternFill patternType="solid">
        <fgColor rgb="FF92D05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4">
    <xf numFmtId="0" fontId="0" fillId="0" borderId="0">
      <alignment vertical="center"/>
    </xf>
    <xf numFmtId="0" fontId="1" fillId="0" borderId="0">
      <alignment vertical="center"/>
    </xf>
    <xf numFmtId="0" fontId="37" fillId="0" borderId="0">
      <alignment vertical="center"/>
    </xf>
    <xf numFmtId="0" fontId="37" fillId="0" borderId="0">
      <alignment vertical="center"/>
    </xf>
  </cellStyleXfs>
  <cellXfs count="14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xf>
    <xf numFmtId="176" fontId="1" fillId="0" borderId="0" xfId="0" applyNumberFormat="1" applyFont="1" applyFill="1" applyBorder="1" applyAlignment="1"/>
    <xf numFmtId="0" fontId="4" fillId="0" borderId="0" xfId="0" applyFont="1" applyFill="1" applyBorder="1" applyAlignment="1"/>
    <xf numFmtId="0" fontId="1" fillId="0" borderId="0" xfId="0" applyFont="1" applyFill="1" applyBorder="1" applyAlignment="1">
      <alignment horizontal="center"/>
    </xf>
    <xf numFmtId="0" fontId="0" fillId="0" borderId="0" xfId="0" applyFill="1" applyAlignment="1">
      <alignment vertical="center"/>
    </xf>
    <xf numFmtId="0" fontId="5" fillId="0" borderId="0" xfId="0" applyFont="1" applyFill="1" applyBorder="1" applyAlignment="1"/>
    <xf numFmtId="176" fontId="7" fillId="0" borderId="0" xfId="1" applyNumberFormat="1" applyFont="1" applyFill="1" applyBorder="1" applyAlignment="1">
      <alignment vertical="center" shrinkToFit="1"/>
    </xf>
    <xf numFmtId="177" fontId="7" fillId="0" borderId="0" xfId="1" applyNumberFormat="1" applyFont="1" applyFill="1" applyBorder="1" applyAlignment="1">
      <alignment vertical="center" shrinkToFit="1"/>
    </xf>
    <xf numFmtId="177" fontId="8" fillId="0" borderId="0" xfId="1" applyNumberFormat="1" applyFont="1" applyFill="1" applyBorder="1" applyAlignment="1">
      <alignment vertical="center" shrinkToFit="1"/>
    </xf>
    <xf numFmtId="0" fontId="2" fillId="0" borderId="0" xfId="0" applyFont="1" applyFill="1" applyBorder="1" applyAlignment="1">
      <alignment horizontal="center"/>
    </xf>
    <xf numFmtId="177" fontId="9" fillId="0" borderId="4" xfId="1" applyNumberFormat="1"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177" fontId="11" fillId="0" borderId="4" xfId="1" applyNumberFormat="1" applyFont="1" applyFill="1" applyBorder="1" applyAlignment="1">
      <alignment horizontal="center" vertical="center" shrinkToFit="1"/>
    </xf>
    <xf numFmtId="176" fontId="11" fillId="0" borderId="4" xfId="1" applyNumberFormat="1" applyFont="1" applyFill="1" applyBorder="1" applyAlignment="1">
      <alignment horizontal="center" vertical="center" shrinkToFit="1"/>
    </xf>
    <xf numFmtId="177" fontId="12" fillId="0" borderId="4" xfId="1" applyNumberFormat="1" applyFont="1" applyFill="1" applyBorder="1" applyAlignment="1">
      <alignment horizontal="center" vertical="center" shrinkToFit="1"/>
    </xf>
    <xf numFmtId="0" fontId="13" fillId="0" borderId="4" xfId="1" applyFont="1" applyFill="1" applyBorder="1" applyAlignment="1">
      <alignment horizontal="center" vertical="center" wrapText="1"/>
    </xf>
    <xf numFmtId="176" fontId="11" fillId="0" borderId="4" xfId="1" applyNumberFormat="1" applyFont="1" applyFill="1" applyBorder="1" applyAlignment="1">
      <alignment horizontal="center" vertical="center" wrapText="1"/>
    </xf>
    <xf numFmtId="177" fontId="11" fillId="0" borderId="4" xfId="1" applyNumberFormat="1" applyFont="1" applyFill="1" applyBorder="1" applyAlignment="1">
      <alignment horizontal="center" vertical="center" wrapText="1"/>
    </xf>
    <xf numFmtId="177" fontId="12" fillId="0" borderId="4" xfId="1" applyNumberFormat="1" applyFont="1" applyFill="1" applyBorder="1" applyAlignment="1">
      <alignment horizontal="center" vertical="center" wrapText="1"/>
    </xf>
    <xf numFmtId="0" fontId="7" fillId="0" borderId="4" xfId="0" applyFont="1" applyFill="1" applyBorder="1" applyAlignment="1">
      <alignment horizontal="left"/>
    </xf>
    <xf numFmtId="176"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xf>
    <xf numFmtId="0" fontId="8" fillId="0" borderId="4" xfId="0" applyFont="1" applyFill="1" applyBorder="1" applyAlignment="1">
      <alignment horizontal="center"/>
    </xf>
    <xf numFmtId="176" fontId="11" fillId="0" borderId="4" xfId="0" applyNumberFormat="1" applyFont="1" applyFill="1" applyBorder="1" applyAlignment="1">
      <alignment horizontal="center" vertical="center"/>
    </xf>
    <xf numFmtId="0" fontId="11" fillId="0" borderId="4" xfId="0" applyFont="1" applyFill="1" applyBorder="1" applyAlignment="1">
      <alignment horizontal="center"/>
    </xf>
    <xf numFmtId="176" fontId="8" fillId="0" borderId="4" xfId="0" applyNumberFormat="1" applyFont="1" applyFill="1" applyBorder="1" applyAlignment="1">
      <alignment horizontal="center"/>
    </xf>
    <xf numFmtId="0" fontId="14" fillId="0" borderId="4" xfId="1" applyFont="1" applyFill="1" applyBorder="1" applyAlignment="1">
      <alignment horizontal="left" vertical="center" wrapText="1"/>
    </xf>
    <xf numFmtId="0" fontId="15" fillId="0" borderId="4" xfId="1" applyFont="1" applyFill="1" applyBorder="1" applyAlignment="1">
      <alignment horizontal="left" vertical="center" wrapText="1"/>
    </xf>
    <xf numFmtId="177" fontId="7" fillId="0" borderId="4" xfId="0" applyNumberFormat="1" applyFont="1" applyFill="1" applyBorder="1" applyAlignment="1">
      <alignment horizontal="center" vertical="center" shrinkToFit="1"/>
    </xf>
    <xf numFmtId="176" fontId="2" fillId="0" borderId="0" xfId="0" applyNumberFormat="1" applyFont="1" applyFill="1" applyBorder="1" applyAlignment="1">
      <alignment horizontal="center"/>
    </xf>
    <xf numFmtId="0" fontId="16" fillId="0" borderId="0" xfId="0" applyFont="1" applyFill="1" applyBorder="1" applyAlignment="1">
      <alignment horizontal="center"/>
    </xf>
    <xf numFmtId="176" fontId="2" fillId="0" borderId="0" xfId="0" applyNumberFormat="1" applyFont="1" applyFill="1" applyBorder="1" applyAlignment="1"/>
    <xf numFmtId="0" fontId="16" fillId="0" borderId="0" xfId="0" applyFont="1" applyFill="1" applyBorder="1" applyAlignment="1"/>
    <xf numFmtId="0" fontId="17" fillId="0" borderId="0" xfId="0" applyFont="1" applyFill="1" applyBorder="1" applyAlignment="1">
      <alignment vertical="center"/>
    </xf>
    <xf numFmtId="0" fontId="0" fillId="0" borderId="0" xfId="0" applyFill="1" applyBorder="1" applyAlignment="1">
      <alignment vertical="center"/>
    </xf>
    <xf numFmtId="0" fontId="0" fillId="0" borderId="0" xfId="0" applyNumberFormat="1" applyFill="1" applyBorder="1" applyAlignment="1">
      <alignment vertical="center"/>
    </xf>
    <xf numFmtId="0" fontId="19"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20" fillId="0" borderId="4" xfId="0" applyFont="1" applyFill="1" applyBorder="1" applyAlignment="1">
      <alignment horizontal="center"/>
    </xf>
    <xf numFmtId="178" fontId="20"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176" fontId="20" fillId="2" borderId="4" xfId="0" applyNumberFormat="1" applyFont="1" applyFill="1" applyBorder="1" applyAlignment="1">
      <alignment horizontal="center" vertical="center"/>
    </xf>
    <xf numFmtId="176" fontId="0" fillId="0" borderId="4" xfId="0" applyNumberFormat="1" applyFill="1" applyBorder="1" applyAlignment="1">
      <alignment horizontal="center" vertical="center"/>
    </xf>
    <xf numFmtId="0" fontId="21" fillId="3" borderId="4" xfId="0" applyFont="1" applyFill="1" applyBorder="1" applyAlignment="1">
      <alignment horizontal="center" vertical="center"/>
    </xf>
    <xf numFmtId="176" fontId="21" fillId="2" borderId="4" xfId="0" applyNumberFormat="1" applyFont="1" applyFill="1" applyBorder="1" applyAlignment="1">
      <alignment horizontal="center" vertical="center"/>
    </xf>
    <xf numFmtId="0" fontId="22" fillId="0" borderId="4" xfId="0" applyFont="1" applyFill="1" applyBorder="1" applyAlignment="1">
      <alignment horizontal="center"/>
    </xf>
    <xf numFmtId="176" fontId="22" fillId="0" borderId="4" xfId="0" applyNumberFormat="1" applyFont="1" applyFill="1" applyBorder="1" applyAlignment="1">
      <alignment horizontal="center"/>
    </xf>
    <xf numFmtId="0" fontId="20"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horizontal="center"/>
    </xf>
    <xf numFmtId="0" fontId="23" fillId="0" borderId="0" xfId="0" applyFont="1" applyFill="1" applyAlignment="1">
      <alignment horizontal="center"/>
    </xf>
    <xf numFmtId="0" fontId="1" fillId="0" borderId="0" xfId="0" applyFont="1" applyFill="1" applyBorder="1" applyAlignment="1">
      <alignment horizontal="center" vertical="center"/>
    </xf>
    <xf numFmtId="176" fontId="23" fillId="0" borderId="0" xfId="0" applyNumberFormat="1" applyFont="1" applyFill="1" applyBorder="1" applyAlignment="1"/>
    <xf numFmtId="176" fontId="1" fillId="0" borderId="0" xfId="0" applyNumberFormat="1" applyFont="1" applyFill="1" applyBorder="1" applyAlignment="1">
      <alignment horizontal="center" vertical="center"/>
    </xf>
    <xf numFmtId="176" fontId="24" fillId="0" borderId="0" xfId="1" applyNumberFormat="1" applyFont="1" applyFill="1" applyBorder="1" applyAlignment="1">
      <alignment horizontal="center" vertical="center" shrinkToFit="1"/>
    </xf>
    <xf numFmtId="176" fontId="25" fillId="0" borderId="4" xfId="1" applyNumberFormat="1" applyFont="1" applyFill="1" applyBorder="1" applyAlignment="1">
      <alignment horizontal="center" vertical="center" shrinkToFit="1"/>
    </xf>
    <xf numFmtId="176" fontId="26" fillId="0" borderId="4" xfId="1" applyNumberFormat="1" applyFont="1" applyFill="1" applyBorder="1" applyAlignment="1">
      <alignment horizontal="left" vertical="center" shrinkToFit="1"/>
    </xf>
    <xf numFmtId="176" fontId="26" fillId="0" borderId="4" xfId="1" applyNumberFormat="1" applyFont="1" applyFill="1" applyBorder="1" applyAlignment="1">
      <alignment horizontal="center" vertical="center" shrinkToFit="1"/>
    </xf>
    <xf numFmtId="176" fontId="25" fillId="0" borderId="4" xfId="1" applyNumberFormat="1" applyFont="1" applyFill="1" applyBorder="1" applyAlignment="1">
      <alignment horizontal="center" vertical="center" wrapText="1"/>
    </xf>
    <xf numFmtId="176" fontId="26" fillId="0" borderId="4" xfId="1" applyNumberFormat="1" applyFont="1" applyFill="1" applyBorder="1" applyAlignment="1">
      <alignment horizontal="left" vertical="center" wrapText="1"/>
    </xf>
    <xf numFmtId="176" fontId="26" fillId="0" borderId="4" xfId="1" applyNumberFormat="1" applyFont="1" applyFill="1" applyBorder="1" applyAlignment="1">
      <alignment horizontal="center" vertical="center" wrapText="1"/>
    </xf>
    <xf numFmtId="176" fontId="26" fillId="0" borderId="4" xfId="0" applyNumberFormat="1" applyFont="1" applyFill="1" applyBorder="1" applyAlignment="1">
      <alignment horizontal="left"/>
    </xf>
    <xf numFmtId="176" fontId="26" fillId="0" borderId="4" xfId="0" applyNumberFormat="1" applyFont="1" applyFill="1" applyBorder="1" applyAlignment="1">
      <alignment horizontal="center" vertical="center"/>
    </xf>
    <xf numFmtId="176" fontId="25" fillId="0" borderId="4" xfId="0" applyNumberFormat="1" applyFont="1" applyFill="1" applyBorder="1" applyAlignment="1">
      <alignment horizontal="center" vertical="center"/>
    </xf>
    <xf numFmtId="176" fontId="27" fillId="0" borderId="0" xfId="1" applyNumberFormat="1" applyFont="1" applyFill="1" applyBorder="1" applyAlignment="1">
      <alignment horizontal="center" vertical="center" shrinkToFit="1"/>
    </xf>
    <xf numFmtId="176" fontId="26" fillId="0" borderId="4" xfId="0" applyNumberFormat="1" applyFont="1" applyFill="1" applyBorder="1" applyAlignment="1">
      <alignment horizontal="center" vertical="center" shrinkToFit="1"/>
    </xf>
    <xf numFmtId="176" fontId="26" fillId="0" borderId="4" xfId="0" applyNumberFormat="1" applyFont="1" applyFill="1" applyBorder="1" applyAlignment="1">
      <alignment horizontal="center"/>
    </xf>
    <xf numFmtId="0" fontId="23" fillId="0" borderId="0" xfId="0" applyFont="1" applyFill="1" applyAlignment="1"/>
    <xf numFmtId="176" fontId="28" fillId="0" borderId="0" xfId="0" applyNumberFormat="1" applyFont="1" applyFill="1" applyAlignment="1"/>
    <xf numFmtId="176" fontId="29" fillId="0" borderId="0" xfId="0" applyNumberFormat="1" applyFont="1" applyFill="1" applyAlignment="1">
      <alignment horizontal="center" vertical="center"/>
    </xf>
    <xf numFmtId="176" fontId="31" fillId="0" borderId="0" xfId="0" applyNumberFormat="1" applyFont="1" applyFill="1" applyAlignment="1"/>
    <xf numFmtId="176" fontId="29" fillId="0" borderId="4" xfId="1" applyNumberFormat="1" applyFont="1" applyFill="1" applyBorder="1" applyAlignment="1">
      <alignment horizontal="center" vertical="center" shrinkToFit="1"/>
    </xf>
    <xf numFmtId="176" fontId="32" fillId="0" borderId="4" xfId="1" applyNumberFormat="1" applyFont="1" applyFill="1" applyBorder="1" applyAlignment="1">
      <alignment horizontal="center" vertical="center" shrinkToFit="1"/>
    </xf>
    <xf numFmtId="176" fontId="32" fillId="0" borderId="4" xfId="3" applyNumberFormat="1" applyFont="1" applyFill="1" applyBorder="1" applyAlignment="1">
      <alignment horizontal="left" vertical="center" wrapText="1" shrinkToFit="1"/>
    </xf>
    <xf numFmtId="176" fontId="32" fillId="0" borderId="4" xfId="3" applyNumberFormat="1" applyFont="1" applyFill="1" applyBorder="1" applyAlignment="1">
      <alignment horizontal="center" vertical="center" wrapText="1" shrinkToFit="1"/>
    </xf>
    <xf numFmtId="176" fontId="32" fillId="0" borderId="4" xfId="0" applyNumberFormat="1" applyFont="1" applyFill="1" applyBorder="1" applyAlignment="1">
      <alignment horizontal="center" vertical="center"/>
    </xf>
    <xf numFmtId="179" fontId="32" fillId="0" borderId="4" xfId="3" applyNumberFormat="1" applyFont="1" applyFill="1" applyBorder="1" applyAlignment="1">
      <alignment horizontal="left" vertical="center" wrapText="1" shrinkToFit="1"/>
    </xf>
    <xf numFmtId="176" fontId="32" fillId="0" borderId="4" xfId="0" applyNumberFormat="1" applyFont="1" applyFill="1" applyBorder="1" applyAlignment="1">
      <alignment horizontal="left" vertical="center" wrapText="1" shrinkToFit="1"/>
    </xf>
    <xf numFmtId="176" fontId="32" fillId="0" borderId="4" xfId="0" applyNumberFormat="1" applyFont="1" applyFill="1" applyBorder="1" applyAlignment="1">
      <alignment horizontal="center" vertical="center" wrapText="1" shrinkToFit="1"/>
    </xf>
    <xf numFmtId="176" fontId="32" fillId="0" borderId="4" xfId="1" applyNumberFormat="1" applyFont="1" applyFill="1" applyBorder="1" applyAlignment="1">
      <alignment horizontal="left" vertical="center" wrapText="1" shrinkToFit="1"/>
    </xf>
    <xf numFmtId="176" fontId="32" fillId="0" borderId="2" xfId="3" applyNumberFormat="1" applyFont="1" applyFill="1" applyBorder="1" applyAlignment="1">
      <alignment horizontal="left" vertical="center" wrapText="1" shrinkToFit="1"/>
    </xf>
    <xf numFmtId="176" fontId="29" fillId="0" borderId="4" xfId="1" applyNumberFormat="1" applyFont="1" applyFill="1" applyBorder="1" applyAlignment="1">
      <alignment horizontal="center" vertical="center" wrapText="1"/>
    </xf>
    <xf numFmtId="176" fontId="32" fillId="0" borderId="4" xfId="1" applyNumberFormat="1" applyFont="1" applyFill="1" applyBorder="1" applyAlignment="1">
      <alignment horizontal="left" vertical="center" wrapText="1"/>
    </xf>
    <xf numFmtId="176" fontId="32" fillId="0" borderId="4" xfId="1" applyNumberFormat="1" applyFont="1" applyFill="1" applyBorder="1" applyAlignment="1">
      <alignment horizontal="center" vertical="center" wrapText="1"/>
    </xf>
    <xf numFmtId="176" fontId="32" fillId="0" borderId="4" xfId="0" applyNumberFormat="1" applyFont="1" applyFill="1" applyBorder="1" applyAlignment="1">
      <alignment horizontal="left"/>
    </xf>
    <xf numFmtId="176" fontId="31" fillId="0" borderId="0" xfId="0" applyNumberFormat="1" applyFont="1" applyFill="1" applyAlignment="1">
      <alignment horizontal="center"/>
    </xf>
    <xf numFmtId="176" fontId="32" fillId="0" borderId="4" xfId="0" applyNumberFormat="1" applyFont="1" applyFill="1" applyBorder="1" applyAlignment="1">
      <alignment horizontal="center" vertical="center" shrinkToFit="1"/>
    </xf>
    <xf numFmtId="176" fontId="32" fillId="0" borderId="4" xfId="0" applyNumberFormat="1" applyFont="1" applyFill="1" applyBorder="1" applyAlignment="1">
      <alignment horizontal="center"/>
    </xf>
    <xf numFmtId="0" fontId="1" fillId="0" borderId="0" xfId="0" applyFont="1" applyFill="1" applyAlignment="1">
      <alignment horizontal="center" wrapText="1"/>
    </xf>
    <xf numFmtId="176" fontId="33" fillId="0" borderId="0" xfId="0" applyNumberFormat="1" applyFont="1" applyFill="1" applyAlignment="1">
      <alignment horizontal="left" vertical="center" wrapText="1"/>
    </xf>
    <xf numFmtId="176" fontId="34" fillId="0" borderId="0" xfId="0" applyNumberFormat="1" applyFont="1" applyFill="1" applyAlignment="1">
      <alignment horizontal="left" vertical="center" wrapText="1"/>
    </xf>
    <xf numFmtId="176" fontId="1" fillId="0" borderId="0" xfId="0" applyNumberFormat="1" applyFont="1" applyFill="1" applyAlignment="1"/>
    <xf numFmtId="176" fontId="1" fillId="0" borderId="0" xfId="0" applyNumberFormat="1" applyFont="1" applyFill="1" applyAlignment="1">
      <alignment horizontal="center" wrapText="1"/>
    </xf>
    <xf numFmtId="176" fontId="26" fillId="0" borderId="0" xfId="0" applyNumberFormat="1" applyFont="1" applyFill="1" applyAlignment="1">
      <alignment horizontal="left"/>
    </xf>
    <xf numFmtId="176" fontId="34" fillId="0" borderId="4" xfId="1" applyNumberFormat="1" applyFont="1" applyFill="1" applyBorder="1" applyAlignment="1">
      <alignment horizontal="center" vertical="center" wrapText="1" shrinkToFit="1"/>
    </xf>
    <xf numFmtId="176" fontId="34" fillId="0" borderId="2" xfId="1" applyNumberFormat="1" applyFont="1" applyFill="1" applyBorder="1" applyAlignment="1">
      <alignment horizontal="center" vertical="center" wrapText="1" shrinkToFit="1"/>
    </xf>
    <xf numFmtId="176" fontId="26" fillId="0" borderId="4" xfId="1" applyNumberFormat="1" applyFont="1" applyFill="1" applyBorder="1" applyAlignment="1">
      <alignment horizontal="center" vertical="center" wrapText="1" shrinkToFit="1"/>
    </xf>
    <xf numFmtId="176" fontId="35" fillId="0" borderId="4" xfId="1" applyNumberFormat="1" applyFont="1" applyFill="1" applyBorder="1" applyAlignment="1">
      <alignment horizontal="center" vertical="center" wrapText="1"/>
    </xf>
    <xf numFmtId="176" fontId="36" fillId="0" borderId="4" xfId="1" applyNumberFormat="1" applyFont="1" applyFill="1" applyBorder="1" applyAlignment="1">
      <alignment horizontal="center" vertical="center" wrapText="1"/>
    </xf>
    <xf numFmtId="176" fontId="26" fillId="0" borderId="2" xfId="0" applyNumberFormat="1" applyFont="1" applyFill="1" applyBorder="1" applyAlignment="1">
      <alignment horizontal="center" vertical="center" wrapText="1" shrinkToFit="1"/>
    </xf>
    <xf numFmtId="176" fontId="26" fillId="0" borderId="4" xfId="0" applyNumberFormat="1" applyFont="1" applyFill="1" applyBorder="1" applyAlignment="1">
      <alignment horizontal="center" vertical="center" wrapText="1" shrinkToFit="1"/>
    </xf>
    <xf numFmtId="176" fontId="26" fillId="0" borderId="4" xfId="0" applyNumberFormat="1" applyFont="1" applyFill="1" applyBorder="1" applyAlignment="1">
      <alignment horizontal="center" wrapText="1"/>
    </xf>
    <xf numFmtId="176" fontId="25" fillId="0" borderId="5" xfId="0" applyNumberFormat="1" applyFont="1" applyFill="1" applyBorder="1" applyAlignment="1">
      <alignment horizontal="center" vertical="center" wrapText="1"/>
    </xf>
    <xf numFmtId="176" fontId="25" fillId="0" borderId="4" xfId="1" applyNumberFormat="1" applyFont="1" applyFill="1" applyBorder="1" applyAlignment="1">
      <alignment horizontal="center" vertical="center" wrapText="1" shrinkToFit="1"/>
    </xf>
    <xf numFmtId="176" fontId="25" fillId="0" borderId="4" xfId="0" applyNumberFormat="1" applyFont="1" applyFill="1" applyBorder="1" applyAlignment="1">
      <alignment horizontal="center" vertical="center" wrapText="1"/>
    </xf>
    <xf numFmtId="176" fontId="25" fillId="0" borderId="4" xfId="1" applyNumberFormat="1" applyFont="1" applyFill="1" applyBorder="1" applyAlignment="1">
      <alignment horizontal="center" vertical="center" wrapText="1" shrinkToFit="1"/>
    </xf>
    <xf numFmtId="0" fontId="0" fillId="0" borderId="0" xfId="0" applyFill="1">
      <alignment vertical="center"/>
    </xf>
    <xf numFmtId="176" fontId="25" fillId="0" borderId="4" xfId="1" applyNumberFormat="1" applyFont="1" applyFill="1" applyBorder="1" applyAlignment="1">
      <alignment horizontal="center" vertical="center" wrapText="1" shrinkToFit="1"/>
    </xf>
    <xf numFmtId="176" fontId="24" fillId="0" borderId="0" xfId="1" applyNumberFormat="1" applyFont="1" applyFill="1" applyAlignment="1">
      <alignment horizontal="center" vertical="center" wrapText="1" shrinkToFit="1"/>
    </xf>
    <xf numFmtId="176" fontId="29" fillId="0" borderId="4" xfId="1" applyNumberFormat="1" applyFont="1" applyFill="1" applyBorder="1" applyAlignment="1">
      <alignment horizontal="center" vertical="center" wrapText="1" shrinkToFit="1"/>
    </xf>
    <xf numFmtId="176" fontId="25" fillId="0" borderId="1" xfId="1" applyNumberFormat="1" applyFont="1" applyFill="1" applyBorder="1" applyAlignment="1">
      <alignment horizontal="center" vertical="center" wrapText="1" shrinkToFit="1"/>
    </xf>
    <xf numFmtId="176" fontId="25" fillId="0" borderId="5" xfId="1" applyNumberFormat="1" applyFont="1" applyFill="1" applyBorder="1" applyAlignment="1">
      <alignment horizontal="center" vertical="center" wrapText="1" shrinkToFit="1"/>
    </xf>
    <xf numFmtId="176" fontId="34" fillId="0" borderId="1" xfId="0" applyNumberFormat="1" applyFont="1" applyFill="1" applyBorder="1" applyAlignment="1">
      <alignment horizontal="center" vertical="center" wrapText="1" shrinkToFit="1"/>
    </xf>
    <xf numFmtId="176" fontId="34" fillId="0" borderId="5" xfId="0" applyNumberFormat="1" applyFont="1" applyFill="1" applyBorder="1" applyAlignment="1">
      <alignment horizontal="center" vertical="center" wrapText="1" shrinkToFit="1"/>
    </xf>
    <xf numFmtId="176" fontId="34" fillId="0" borderId="1" xfId="1" applyNumberFormat="1" applyFont="1" applyFill="1" applyBorder="1" applyAlignment="1">
      <alignment horizontal="center" vertical="center" wrapText="1" shrinkToFit="1"/>
    </xf>
    <xf numFmtId="176" fontId="34" fillId="0" borderId="5" xfId="1" applyNumberFormat="1"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wrapText="1"/>
    </xf>
    <xf numFmtId="176" fontId="25" fillId="0" borderId="5" xfId="0" applyNumberFormat="1" applyFont="1" applyFill="1" applyBorder="1" applyAlignment="1">
      <alignment horizontal="center" vertical="center" wrapText="1"/>
    </xf>
    <xf numFmtId="176" fontId="30" fillId="0" borderId="0" xfId="1" applyNumberFormat="1" applyFont="1" applyFill="1" applyAlignment="1">
      <alignment horizontal="center" vertical="center" shrinkToFit="1"/>
    </xf>
    <xf numFmtId="176" fontId="31" fillId="0" borderId="7" xfId="0" applyNumberFormat="1" applyFont="1" applyFill="1" applyBorder="1" applyAlignment="1">
      <alignment horizontal="center"/>
    </xf>
    <xf numFmtId="176" fontId="25" fillId="0" borderId="4" xfId="1" applyNumberFormat="1" applyFont="1" applyFill="1" applyBorder="1" applyAlignment="1">
      <alignment horizontal="center" vertical="center" wrapText="1" shrinkToFit="1"/>
    </xf>
    <xf numFmtId="176" fontId="29" fillId="0" borderId="1" xfId="1" applyNumberFormat="1" applyFont="1" applyFill="1" applyBorder="1" applyAlignment="1">
      <alignment horizontal="center" vertical="center" wrapText="1" shrinkToFit="1"/>
    </xf>
    <xf numFmtId="176" fontId="29" fillId="0" borderId="6" xfId="1" applyNumberFormat="1" applyFont="1" applyFill="1" applyBorder="1" applyAlignment="1">
      <alignment horizontal="center" vertical="center" wrapText="1" shrinkToFit="1"/>
    </xf>
    <xf numFmtId="176" fontId="29" fillId="0" borderId="5" xfId="1" applyNumberFormat="1" applyFont="1" applyFill="1" applyBorder="1" applyAlignment="1">
      <alignment horizontal="center" vertical="center" wrapText="1" shrinkToFit="1"/>
    </xf>
    <xf numFmtId="176" fontId="24" fillId="0" borderId="0" xfId="1" applyNumberFormat="1" applyFont="1" applyFill="1" applyAlignment="1">
      <alignment horizontal="center" vertical="center" shrinkToFit="1"/>
    </xf>
    <xf numFmtId="176" fontId="25" fillId="0" borderId="4"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7" fillId="0" borderId="0" xfId="0" applyFont="1" applyFill="1" applyBorder="1" applyAlignment="1">
      <alignment horizontal="left" vertical="top" wrapText="1"/>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177" fontId="6" fillId="0" borderId="0" xfId="1" applyNumberFormat="1" applyFont="1" applyFill="1" applyAlignment="1">
      <alignment horizontal="center" vertical="center" shrinkToFi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9" fillId="0" borderId="1" xfId="1" applyNumberFormat="1" applyFont="1" applyFill="1" applyBorder="1" applyAlignment="1">
      <alignment horizontal="center" vertical="center" wrapText="1" shrinkToFit="1"/>
    </xf>
    <xf numFmtId="177" fontId="9" fillId="0" borderId="5" xfId="1" applyNumberFormat="1" applyFont="1" applyFill="1" applyBorder="1" applyAlignment="1">
      <alignment horizontal="center" vertical="center" wrapText="1" shrinkToFit="1"/>
    </xf>
    <xf numFmtId="176" fontId="9" fillId="0" borderId="1" xfId="1" applyNumberFormat="1" applyFont="1" applyFill="1" applyBorder="1" applyAlignment="1">
      <alignment horizontal="center" vertical="center" wrapText="1" shrinkToFit="1"/>
    </xf>
    <xf numFmtId="176" fontId="9" fillId="0" borderId="5" xfId="1" applyNumberFormat="1" applyFont="1" applyFill="1" applyBorder="1" applyAlignment="1">
      <alignment horizontal="center" vertical="center" wrapText="1" shrinkToFit="1"/>
    </xf>
    <xf numFmtId="177" fontId="10" fillId="0" borderId="1" xfId="1" applyNumberFormat="1" applyFont="1" applyFill="1" applyBorder="1" applyAlignment="1">
      <alignment horizontal="center" vertical="center" wrapText="1" shrinkToFit="1"/>
    </xf>
    <xf numFmtId="177" fontId="10" fillId="0" borderId="5" xfId="1"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4">
    <cellStyle name="常规" xfId="0" builtinId="0"/>
    <cellStyle name="常规 2" xfId="3"/>
    <cellStyle name="常规 2 2" xfId="2"/>
    <cellStyle name="常规_Sheet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P130"/>
  <sheetViews>
    <sheetView showZeros="0" zoomScaleNormal="100" workbookViewId="0">
      <pane ySplit="6" topLeftCell="A78" activePane="bottomLeft" state="frozen"/>
      <selection pane="bottomLeft" activeCell="A88" sqref="A88:XFD88"/>
    </sheetView>
  </sheetViews>
  <sheetFormatPr defaultColWidth="9" defaultRowHeight="14.25"/>
  <cols>
    <col min="1" max="1" width="20.375" style="93" customWidth="1"/>
    <col min="2" max="2" width="9.875" style="93" customWidth="1"/>
    <col min="3" max="3" width="12.125" style="93" customWidth="1"/>
    <col min="4" max="4" width="13.75" style="93" customWidth="1"/>
    <col min="5" max="5" width="9.625" style="93" customWidth="1"/>
    <col min="6" max="6" width="10.375" style="93" customWidth="1"/>
    <col min="7" max="7" width="9.625" style="93" customWidth="1"/>
    <col min="8" max="8" width="10" style="53" customWidth="1"/>
    <col min="9" max="16370" width="9" style="53"/>
    <col min="16371" max="16384" width="9" style="111"/>
  </cols>
  <sheetData>
    <row r="1" spans="1:8" ht="21" customHeight="1">
      <c r="A1" s="94" t="s">
        <v>0</v>
      </c>
      <c r="B1" s="95"/>
      <c r="C1" s="95"/>
      <c r="D1" s="95"/>
      <c r="E1" s="95"/>
      <c r="F1" s="95"/>
      <c r="G1" s="95"/>
      <c r="H1" s="96"/>
    </row>
    <row r="2" spans="1:8" ht="48" customHeight="1">
      <c r="A2" s="113" t="s">
        <v>1</v>
      </c>
      <c r="B2" s="113"/>
      <c r="C2" s="113"/>
      <c r="D2" s="113"/>
      <c r="E2" s="113"/>
      <c r="F2" s="113"/>
      <c r="G2" s="113"/>
      <c r="H2" s="113"/>
    </row>
    <row r="3" spans="1:8">
      <c r="A3" s="97"/>
      <c r="B3" s="97"/>
      <c r="C3" s="97"/>
      <c r="D3" s="97"/>
      <c r="E3" s="97"/>
      <c r="F3" s="97"/>
      <c r="G3" s="97"/>
      <c r="H3" s="98" t="s">
        <v>2</v>
      </c>
    </row>
    <row r="4" spans="1:8" ht="14.25" customHeight="1">
      <c r="A4" s="115" t="s">
        <v>3</v>
      </c>
      <c r="B4" s="117" t="s">
        <v>4</v>
      </c>
      <c r="C4" s="114" t="s">
        <v>5</v>
      </c>
      <c r="D4" s="114"/>
      <c r="E4" s="114"/>
      <c r="F4" s="114"/>
      <c r="G4" s="119" t="s">
        <v>6</v>
      </c>
      <c r="H4" s="121" t="s">
        <v>7</v>
      </c>
    </row>
    <row r="5" spans="1:8" ht="30.95" customHeight="1">
      <c r="A5" s="116"/>
      <c r="B5" s="118"/>
      <c r="C5" s="99" t="s">
        <v>8</v>
      </c>
      <c r="D5" s="100" t="s">
        <v>9</v>
      </c>
      <c r="E5" s="99" t="s">
        <v>10</v>
      </c>
      <c r="F5" s="99" t="s">
        <v>11</v>
      </c>
      <c r="G5" s="120"/>
      <c r="H5" s="122"/>
    </row>
    <row r="6" spans="1:8">
      <c r="A6" s="108" t="s">
        <v>12</v>
      </c>
      <c r="B6" s="108">
        <f>B7+B36+B58</f>
        <v>8375</v>
      </c>
      <c r="C6" s="108">
        <f>C7+C36+C58</f>
        <v>79182.7</v>
      </c>
      <c r="D6" s="108">
        <v>6325.3</v>
      </c>
      <c r="E6" s="108">
        <f>E7+E36+E58</f>
        <v>7304</v>
      </c>
      <c r="F6" s="108">
        <f>F7+F36+F58</f>
        <v>92812</v>
      </c>
      <c r="G6" s="108">
        <f>G7+G36+G58</f>
        <v>10482.92</v>
      </c>
      <c r="H6" s="108">
        <f>H7+H36+H58</f>
        <v>103294.92</v>
      </c>
    </row>
    <row r="7" spans="1:8">
      <c r="A7" s="108" t="s">
        <v>13</v>
      </c>
      <c r="B7" s="108">
        <f>SUM(B8:B35)</f>
        <v>0</v>
      </c>
      <c r="C7" s="108">
        <f>SUM(C8:C35)</f>
        <v>0</v>
      </c>
      <c r="D7" s="108">
        <v>-35.229999999999997</v>
      </c>
      <c r="E7" s="108">
        <f>SUM(E8:E35)</f>
        <v>94</v>
      </c>
      <c r="F7" s="108">
        <f t="shared" ref="F7:F12" si="0">C7+D7+E7</f>
        <v>58.77</v>
      </c>
      <c r="G7" s="108">
        <f>SUM(G8:G34)</f>
        <v>2723.94</v>
      </c>
      <c r="H7" s="108">
        <f t="shared" ref="H7:H35" si="1">C7+D7+E7+G7</f>
        <v>2782.71</v>
      </c>
    </row>
    <row r="8" spans="1:8">
      <c r="A8" s="78" t="s">
        <v>14</v>
      </c>
      <c r="B8" s="78"/>
      <c r="C8" s="79"/>
      <c r="D8" s="101">
        <v>0</v>
      </c>
      <c r="E8" s="79">
        <v>0</v>
      </c>
      <c r="F8" s="101">
        <f t="shared" si="0"/>
        <v>0</v>
      </c>
      <c r="G8" s="79">
        <v>235</v>
      </c>
      <c r="H8" s="108">
        <f t="shared" si="1"/>
        <v>235</v>
      </c>
    </row>
    <row r="9" spans="1:8">
      <c r="A9" s="78" t="s">
        <v>15</v>
      </c>
      <c r="B9" s="78"/>
      <c r="C9" s="79"/>
      <c r="D9" s="101">
        <v>20</v>
      </c>
      <c r="E9" s="79">
        <v>0</v>
      </c>
      <c r="F9" s="101">
        <f t="shared" si="0"/>
        <v>20</v>
      </c>
      <c r="G9" s="79">
        <v>0</v>
      </c>
      <c r="H9" s="110">
        <f t="shared" si="1"/>
        <v>20</v>
      </c>
    </row>
    <row r="10" spans="1:8">
      <c r="A10" s="78" t="s">
        <v>16</v>
      </c>
      <c r="B10" s="78"/>
      <c r="C10" s="79"/>
      <c r="D10" s="101">
        <v>0</v>
      </c>
      <c r="E10" s="79"/>
      <c r="F10" s="101">
        <f t="shared" si="0"/>
        <v>0</v>
      </c>
      <c r="G10" s="79">
        <v>46</v>
      </c>
      <c r="H10" s="110">
        <f t="shared" si="1"/>
        <v>46</v>
      </c>
    </row>
    <row r="11" spans="1:8">
      <c r="A11" s="78" t="s">
        <v>17</v>
      </c>
      <c r="B11" s="78"/>
      <c r="C11" s="79"/>
      <c r="D11" s="101">
        <v>0</v>
      </c>
      <c r="E11" s="79">
        <v>0</v>
      </c>
      <c r="F11" s="101">
        <f t="shared" si="0"/>
        <v>0</v>
      </c>
      <c r="G11" s="79">
        <v>50</v>
      </c>
      <c r="H11" s="110">
        <f t="shared" si="1"/>
        <v>50</v>
      </c>
    </row>
    <row r="12" spans="1:8">
      <c r="A12" s="82" t="s">
        <v>18</v>
      </c>
      <c r="B12" s="78"/>
      <c r="C12" s="79"/>
      <c r="D12" s="101">
        <v>-437.93</v>
      </c>
      <c r="E12" s="79">
        <v>0</v>
      </c>
      <c r="F12" s="101">
        <f t="shared" si="0"/>
        <v>-437.93</v>
      </c>
      <c r="G12" s="79">
        <v>0</v>
      </c>
      <c r="H12" s="110">
        <f t="shared" si="1"/>
        <v>-437.93</v>
      </c>
    </row>
    <row r="13" spans="1:8">
      <c r="A13" s="82" t="s">
        <v>19</v>
      </c>
      <c r="B13" s="78"/>
      <c r="C13" s="79"/>
      <c r="D13" s="101">
        <v>0</v>
      </c>
      <c r="E13" s="79"/>
      <c r="F13" s="101">
        <f t="shared" ref="F13:F22" si="2">C13+D13+E13</f>
        <v>0</v>
      </c>
      <c r="G13" s="79">
        <v>15</v>
      </c>
      <c r="H13" s="110">
        <f t="shared" si="1"/>
        <v>15</v>
      </c>
    </row>
    <row r="14" spans="1:8">
      <c r="A14" s="78" t="s">
        <v>20</v>
      </c>
      <c r="B14" s="78"/>
      <c r="C14" s="79"/>
      <c r="D14" s="101">
        <v>0</v>
      </c>
      <c r="F14" s="101">
        <f t="shared" si="2"/>
        <v>0</v>
      </c>
      <c r="G14" s="79">
        <v>360</v>
      </c>
      <c r="H14" s="110">
        <f t="shared" si="1"/>
        <v>360</v>
      </c>
    </row>
    <row r="15" spans="1:8">
      <c r="A15" s="78" t="s">
        <v>21</v>
      </c>
      <c r="B15" s="82"/>
      <c r="C15" s="79"/>
      <c r="D15" s="101">
        <v>0</v>
      </c>
      <c r="E15" s="79">
        <v>0</v>
      </c>
      <c r="F15" s="101">
        <f t="shared" si="2"/>
        <v>0</v>
      </c>
      <c r="G15" s="79">
        <v>180</v>
      </c>
      <c r="H15" s="110">
        <f t="shared" si="1"/>
        <v>180</v>
      </c>
    </row>
    <row r="16" spans="1:8">
      <c r="A16" s="78" t="s">
        <v>22</v>
      </c>
      <c r="B16" s="78"/>
      <c r="C16" s="79"/>
      <c r="D16" s="101">
        <v>4.25</v>
      </c>
      <c r="E16" s="79">
        <v>0</v>
      </c>
      <c r="F16" s="101">
        <f t="shared" si="2"/>
        <v>4.25</v>
      </c>
      <c r="G16" s="79">
        <v>721.64</v>
      </c>
      <c r="H16" s="110">
        <f t="shared" si="1"/>
        <v>725.89</v>
      </c>
    </row>
    <row r="17" spans="1:8">
      <c r="A17" s="84" t="s">
        <v>23</v>
      </c>
      <c r="B17" s="78"/>
      <c r="C17" s="79"/>
      <c r="D17" s="101">
        <v>335.15</v>
      </c>
      <c r="E17" s="79">
        <v>94</v>
      </c>
      <c r="F17" s="101">
        <f t="shared" si="2"/>
        <v>429.15</v>
      </c>
      <c r="G17" s="79">
        <v>141</v>
      </c>
      <c r="H17" s="110">
        <f t="shared" si="1"/>
        <v>570.15</v>
      </c>
    </row>
    <row r="18" spans="1:8">
      <c r="A18" s="82" t="s">
        <v>24</v>
      </c>
      <c r="B18" s="78"/>
      <c r="C18" s="79"/>
      <c r="D18" s="101">
        <v>25</v>
      </c>
      <c r="E18" s="79">
        <v>0</v>
      </c>
      <c r="F18" s="101">
        <f t="shared" si="2"/>
        <v>25</v>
      </c>
      <c r="G18" s="79">
        <v>10</v>
      </c>
      <c r="H18" s="110">
        <f t="shared" si="1"/>
        <v>35</v>
      </c>
    </row>
    <row r="19" spans="1:8">
      <c r="A19" s="78" t="s">
        <v>25</v>
      </c>
      <c r="B19" s="78"/>
      <c r="C19" s="79"/>
      <c r="D19" s="101">
        <v>5</v>
      </c>
      <c r="E19" s="79">
        <v>0</v>
      </c>
      <c r="F19" s="101">
        <f t="shared" si="2"/>
        <v>5</v>
      </c>
      <c r="G19" s="79">
        <v>60</v>
      </c>
      <c r="H19" s="110">
        <f t="shared" si="1"/>
        <v>65</v>
      </c>
    </row>
    <row r="20" spans="1:8">
      <c r="A20" s="78" t="s">
        <v>26</v>
      </c>
      <c r="B20" s="78"/>
      <c r="C20" s="79"/>
      <c r="D20" s="101">
        <v>0</v>
      </c>
      <c r="E20" s="79">
        <v>0</v>
      </c>
      <c r="F20" s="101">
        <f t="shared" si="2"/>
        <v>0</v>
      </c>
      <c r="G20" s="79">
        <v>35</v>
      </c>
      <c r="H20" s="110">
        <f t="shared" si="1"/>
        <v>35</v>
      </c>
    </row>
    <row r="21" spans="1:8">
      <c r="A21" s="78" t="s">
        <v>27</v>
      </c>
      <c r="B21" s="78"/>
      <c r="C21" s="79"/>
      <c r="D21" s="101"/>
      <c r="E21" s="79"/>
      <c r="F21" s="101">
        <f t="shared" si="2"/>
        <v>0</v>
      </c>
      <c r="G21" s="79">
        <v>121</v>
      </c>
      <c r="H21" s="110">
        <f t="shared" si="1"/>
        <v>121</v>
      </c>
    </row>
    <row r="22" spans="1:8">
      <c r="A22" s="78" t="s">
        <v>28</v>
      </c>
      <c r="B22" s="78"/>
      <c r="C22" s="79"/>
      <c r="D22" s="101">
        <v>0.5</v>
      </c>
      <c r="E22" s="79">
        <v>0</v>
      </c>
      <c r="F22" s="101">
        <f t="shared" si="2"/>
        <v>0.5</v>
      </c>
      <c r="G22" s="79">
        <v>10</v>
      </c>
      <c r="H22" s="110">
        <f t="shared" si="1"/>
        <v>10.5</v>
      </c>
    </row>
    <row r="23" spans="1:8">
      <c r="A23" s="78" t="s">
        <v>29</v>
      </c>
      <c r="B23" s="78"/>
      <c r="C23" s="79"/>
      <c r="D23" s="101">
        <v>1.5</v>
      </c>
      <c r="E23" s="79">
        <v>0</v>
      </c>
      <c r="F23" s="101">
        <f t="shared" ref="F23:F33" si="3">C23+D23+E23</f>
        <v>1.5</v>
      </c>
      <c r="G23" s="79">
        <v>0</v>
      </c>
      <c r="H23" s="110">
        <f t="shared" si="1"/>
        <v>1.5</v>
      </c>
    </row>
    <row r="24" spans="1:8">
      <c r="A24" s="78" t="s">
        <v>30</v>
      </c>
      <c r="B24" s="78"/>
      <c r="C24" s="79"/>
      <c r="D24" s="101">
        <v>-1</v>
      </c>
      <c r="E24" s="79">
        <v>0</v>
      </c>
      <c r="F24" s="101">
        <f t="shared" si="3"/>
        <v>-1</v>
      </c>
      <c r="G24" s="79">
        <v>0</v>
      </c>
      <c r="H24" s="110">
        <f t="shared" si="1"/>
        <v>-1</v>
      </c>
    </row>
    <row r="25" spans="1:8">
      <c r="A25" s="78" t="s">
        <v>31</v>
      </c>
      <c r="B25" s="78"/>
      <c r="C25" s="79"/>
      <c r="D25" s="101">
        <v>4.8</v>
      </c>
      <c r="E25" s="79"/>
      <c r="F25" s="101">
        <f t="shared" si="3"/>
        <v>4.8</v>
      </c>
      <c r="G25" s="79">
        <v>91.99</v>
      </c>
      <c r="H25" s="110">
        <f t="shared" si="1"/>
        <v>96.79</v>
      </c>
    </row>
    <row r="26" spans="1:8">
      <c r="A26" s="78" t="s">
        <v>32</v>
      </c>
      <c r="B26" s="78"/>
      <c r="C26" s="79"/>
      <c r="D26" s="101">
        <v>0</v>
      </c>
      <c r="E26" s="79">
        <v>0</v>
      </c>
      <c r="F26" s="101">
        <f t="shared" si="3"/>
        <v>0</v>
      </c>
      <c r="G26" s="79">
        <v>45</v>
      </c>
      <c r="H26" s="110">
        <f t="shared" si="1"/>
        <v>45</v>
      </c>
    </row>
    <row r="27" spans="1:8">
      <c r="A27" s="78" t="s">
        <v>33</v>
      </c>
      <c r="B27" s="78"/>
      <c r="C27" s="79"/>
      <c r="D27" s="101">
        <v>1</v>
      </c>
      <c r="E27" s="79"/>
      <c r="F27" s="101">
        <f t="shared" si="3"/>
        <v>1</v>
      </c>
      <c r="G27" s="79">
        <v>0</v>
      </c>
      <c r="H27" s="110">
        <f t="shared" si="1"/>
        <v>1</v>
      </c>
    </row>
    <row r="28" spans="1:8">
      <c r="A28" s="78" t="s">
        <v>34</v>
      </c>
      <c r="B28" s="78"/>
      <c r="C28" s="79"/>
      <c r="D28" s="101">
        <v>0</v>
      </c>
      <c r="E28" s="79"/>
      <c r="F28" s="101">
        <f t="shared" si="3"/>
        <v>0</v>
      </c>
      <c r="G28" s="79">
        <v>30</v>
      </c>
      <c r="H28" s="110">
        <f t="shared" si="1"/>
        <v>30</v>
      </c>
    </row>
    <row r="29" spans="1:8">
      <c r="A29" s="78" t="s">
        <v>35</v>
      </c>
      <c r="B29" s="78"/>
      <c r="C29" s="79"/>
      <c r="D29" s="101">
        <v>0</v>
      </c>
      <c r="E29" s="79"/>
      <c r="F29" s="101">
        <f t="shared" si="3"/>
        <v>0</v>
      </c>
      <c r="G29" s="79">
        <v>60</v>
      </c>
      <c r="H29" s="110">
        <f t="shared" si="1"/>
        <v>60</v>
      </c>
    </row>
    <row r="30" spans="1:8">
      <c r="A30" s="78" t="s">
        <v>36</v>
      </c>
      <c r="B30" s="78"/>
      <c r="C30" s="79"/>
      <c r="D30" s="101">
        <v>0</v>
      </c>
      <c r="E30" s="79"/>
      <c r="F30" s="101">
        <f t="shared" si="3"/>
        <v>0</v>
      </c>
      <c r="G30" s="79">
        <v>45</v>
      </c>
      <c r="H30" s="110">
        <f t="shared" si="1"/>
        <v>45</v>
      </c>
    </row>
    <row r="31" spans="1:8">
      <c r="A31" s="78" t="s">
        <v>37</v>
      </c>
      <c r="B31" s="78"/>
      <c r="C31" s="79"/>
      <c r="D31" s="101">
        <v>0</v>
      </c>
      <c r="E31" s="79"/>
      <c r="F31" s="101">
        <f t="shared" si="3"/>
        <v>0</v>
      </c>
      <c r="G31" s="79">
        <v>20</v>
      </c>
      <c r="H31" s="110">
        <f t="shared" si="1"/>
        <v>20</v>
      </c>
    </row>
    <row r="32" spans="1:8">
      <c r="A32" s="78" t="s">
        <v>38</v>
      </c>
      <c r="B32" s="78"/>
      <c r="C32" s="79"/>
      <c r="D32" s="101">
        <v>0</v>
      </c>
      <c r="E32" s="79"/>
      <c r="F32" s="101">
        <f t="shared" si="3"/>
        <v>0</v>
      </c>
      <c r="G32" s="79">
        <v>10</v>
      </c>
      <c r="H32" s="110">
        <f t="shared" si="1"/>
        <v>10</v>
      </c>
    </row>
    <row r="33" spans="1:8">
      <c r="A33" s="78" t="s">
        <v>39</v>
      </c>
      <c r="B33" s="78"/>
      <c r="C33" s="79"/>
      <c r="D33" s="101">
        <v>0</v>
      </c>
      <c r="E33" s="79"/>
      <c r="F33" s="101">
        <f t="shared" si="3"/>
        <v>0</v>
      </c>
      <c r="G33" s="79">
        <v>165</v>
      </c>
      <c r="H33" s="110">
        <f t="shared" si="1"/>
        <v>165</v>
      </c>
    </row>
    <row r="34" spans="1:8">
      <c r="A34" s="81" t="s">
        <v>40</v>
      </c>
      <c r="B34" s="78"/>
      <c r="C34" s="79"/>
      <c r="D34" s="101"/>
      <c r="E34" s="79"/>
      <c r="F34" s="101"/>
      <c r="G34" s="79">
        <v>272.31</v>
      </c>
      <c r="H34" s="110">
        <f t="shared" si="1"/>
        <v>272.31</v>
      </c>
    </row>
    <row r="35" spans="1:8">
      <c r="A35" s="78" t="s">
        <v>41</v>
      </c>
      <c r="B35" s="78"/>
      <c r="C35" s="79"/>
      <c r="D35" s="101">
        <v>6.5</v>
      </c>
      <c r="E35" s="79"/>
      <c r="F35" s="101">
        <f>C35+D35+E35</f>
        <v>6.5</v>
      </c>
      <c r="H35" s="110">
        <f t="shared" si="1"/>
        <v>6.5</v>
      </c>
    </row>
    <row r="36" spans="1:8" s="72" customFormat="1">
      <c r="A36" s="108" t="s">
        <v>42</v>
      </c>
      <c r="B36" s="108">
        <f>SUM(B37:B57)</f>
        <v>4591.1000000000004</v>
      </c>
      <c r="C36" s="108">
        <f t="shared" ref="C36:H36" si="4">SUM(C37:C57)</f>
        <v>43407.199999999997</v>
      </c>
      <c r="D36" s="108">
        <v>4180.51</v>
      </c>
      <c r="E36" s="108">
        <f t="shared" si="4"/>
        <v>7210</v>
      </c>
      <c r="F36" s="108">
        <f t="shared" si="4"/>
        <v>54797.71</v>
      </c>
      <c r="G36" s="108">
        <f t="shared" si="4"/>
        <v>3623.22</v>
      </c>
      <c r="H36" s="108">
        <f t="shared" si="4"/>
        <v>58420.93</v>
      </c>
    </row>
    <row r="37" spans="1:8">
      <c r="A37" s="102" t="s">
        <v>43</v>
      </c>
      <c r="B37" s="102">
        <v>1658.1</v>
      </c>
      <c r="C37" s="79">
        <v>15676.72</v>
      </c>
      <c r="D37" s="101">
        <v>846.14</v>
      </c>
      <c r="E37" s="79">
        <v>840</v>
      </c>
      <c r="F37" s="101">
        <f t="shared" ref="F37:F57" si="5">C37+D37+E37</f>
        <v>17362.86</v>
      </c>
      <c r="G37" s="79">
        <v>1027.3399999999999</v>
      </c>
      <c r="H37" s="108">
        <f>C37+D37+E37+G37</f>
        <v>18390.2</v>
      </c>
    </row>
    <row r="38" spans="1:8">
      <c r="A38" s="102" t="s">
        <v>44</v>
      </c>
      <c r="B38" s="102">
        <v>99.9</v>
      </c>
      <c r="C38" s="79">
        <v>944.52</v>
      </c>
      <c r="D38" s="101">
        <v>105.5</v>
      </c>
      <c r="E38" s="79">
        <v>730</v>
      </c>
      <c r="F38" s="101">
        <f t="shared" si="5"/>
        <v>1780.02</v>
      </c>
      <c r="G38" s="79">
        <v>74.73</v>
      </c>
      <c r="H38" s="108">
        <f t="shared" ref="H38:H57" si="6">C38+D38+E38+G38</f>
        <v>1854.75</v>
      </c>
    </row>
    <row r="39" spans="1:8">
      <c r="A39" s="102" t="s">
        <v>45</v>
      </c>
      <c r="B39" s="102">
        <v>188</v>
      </c>
      <c r="C39" s="79">
        <v>1777.47</v>
      </c>
      <c r="D39" s="101">
        <v>140.71</v>
      </c>
      <c r="E39" s="79">
        <v>390</v>
      </c>
      <c r="F39" s="101">
        <f t="shared" si="5"/>
        <v>2308.1799999999998</v>
      </c>
      <c r="G39" s="79">
        <v>157.96</v>
      </c>
      <c r="H39" s="108">
        <f t="shared" si="6"/>
        <v>2466.14</v>
      </c>
    </row>
    <row r="40" spans="1:8">
      <c r="A40" s="102" t="s">
        <v>46</v>
      </c>
      <c r="B40" s="102">
        <v>161.5</v>
      </c>
      <c r="C40" s="79">
        <v>1526.92</v>
      </c>
      <c r="D40" s="101">
        <v>126.72</v>
      </c>
      <c r="E40" s="79">
        <v>370</v>
      </c>
      <c r="F40" s="101">
        <f t="shared" si="5"/>
        <v>2023.64</v>
      </c>
      <c r="G40" s="79">
        <v>137.32</v>
      </c>
      <c r="H40" s="108">
        <f t="shared" si="6"/>
        <v>2160.96</v>
      </c>
    </row>
    <row r="41" spans="1:8">
      <c r="A41" s="102" t="s">
        <v>47</v>
      </c>
      <c r="B41" s="102">
        <v>78.2</v>
      </c>
      <c r="C41" s="79">
        <v>739.35</v>
      </c>
      <c r="D41" s="101">
        <v>115.94</v>
      </c>
      <c r="E41" s="79">
        <v>260</v>
      </c>
      <c r="F41" s="101">
        <f t="shared" si="5"/>
        <v>1115.29</v>
      </c>
      <c r="G41" s="79">
        <v>45.56</v>
      </c>
      <c r="H41" s="108">
        <f t="shared" si="6"/>
        <v>1160.8499999999999</v>
      </c>
    </row>
    <row r="42" spans="1:8">
      <c r="A42" s="102" t="s">
        <v>48</v>
      </c>
      <c r="B42" s="102">
        <v>150</v>
      </c>
      <c r="C42" s="79">
        <v>1418.2</v>
      </c>
      <c r="D42" s="101">
        <v>137.09</v>
      </c>
      <c r="E42" s="79">
        <v>740</v>
      </c>
      <c r="F42" s="101">
        <f t="shared" si="5"/>
        <v>2295.29</v>
      </c>
      <c r="G42" s="79">
        <v>124.56</v>
      </c>
      <c r="H42" s="108">
        <f t="shared" si="6"/>
        <v>2419.85</v>
      </c>
    </row>
    <row r="43" spans="1:8">
      <c r="A43" s="102" t="s">
        <v>49</v>
      </c>
      <c r="B43" s="102">
        <v>93.6</v>
      </c>
      <c r="C43" s="79">
        <v>884.95</v>
      </c>
      <c r="D43" s="101">
        <v>128.16999999999999</v>
      </c>
      <c r="E43" s="79">
        <v>265</v>
      </c>
      <c r="F43" s="101">
        <f t="shared" si="5"/>
        <v>1278.1199999999999</v>
      </c>
      <c r="G43" s="79">
        <v>72.92</v>
      </c>
      <c r="H43" s="108">
        <f t="shared" si="6"/>
        <v>1351.04</v>
      </c>
    </row>
    <row r="44" spans="1:8">
      <c r="A44" s="102" t="s">
        <v>50</v>
      </c>
      <c r="B44" s="102">
        <v>132.1</v>
      </c>
      <c r="C44" s="79">
        <v>1248.96</v>
      </c>
      <c r="D44" s="101">
        <v>102.2</v>
      </c>
      <c r="E44" s="79">
        <v>470</v>
      </c>
      <c r="F44" s="101">
        <f t="shared" si="5"/>
        <v>1821.16</v>
      </c>
      <c r="G44" s="79">
        <v>90.79</v>
      </c>
      <c r="H44" s="108">
        <f t="shared" si="6"/>
        <v>1911.95</v>
      </c>
    </row>
    <row r="45" spans="1:8">
      <c r="A45" s="102" t="s">
        <v>51</v>
      </c>
      <c r="B45" s="102">
        <v>132.4</v>
      </c>
      <c r="C45" s="79">
        <v>1251.79</v>
      </c>
      <c r="D45" s="101">
        <v>97.41</v>
      </c>
      <c r="E45" s="79">
        <v>220</v>
      </c>
      <c r="F45" s="101">
        <f t="shared" si="5"/>
        <v>1569.2</v>
      </c>
      <c r="G45" s="79">
        <v>107.46</v>
      </c>
      <c r="H45" s="108">
        <f t="shared" si="6"/>
        <v>1676.66</v>
      </c>
    </row>
    <row r="46" spans="1:8">
      <c r="A46" s="102" t="s">
        <v>52</v>
      </c>
      <c r="B46" s="102">
        <v>121.4</v>
      </c>
      <c r="C46" s="79">
        <v>1147.8</v>
      </c>
      <c r="D46" s="101">
        <v>101.59</v>
      </c>
      <c r="E46" s="79">
        <v>310</v>
      </c>
      <c r="F46" s="101">
        <f t="shared" si="5"/>
        <v>1559.39</v>
      </c>
      <c r="G46" s="79">
        <v>83.81</v>
      </c>
      <c r="H46" s="108">
        <f t="shared" si="6"/>
        <v>1643.2</v>
      </c>
    </row>
    <row r="47" spans="1:8">
      <c r="A47" s="102" t="s">
        <v>53</v>
      </c>
      <c r="B47" s="102">
        <v>196</v>
      </c>
      <c r="C47" s="79">
        <v>1853.11</v>
      </c>
      <c r="D47" s="101">
        <v>124.61</v>
      </c>
      <c r="E47" s="79">
        <v>145</v>
      </c>
      <c r="F47" s="101">
        <f t="shared" si="5"/>
        <v>2122.7199999999998</v>
      </c>
      <c r="G47" s="79">
        <v>167.38</v>
      </c>
      <c r="H47" s="108">
        <f t="shared" si="6"/>
        <v>2290.1</v>
      </c>
    </row>
    <row r="48" spans="1:8">
      <c r="A48" s="102" t="s">
        <v>54</v>
      </c>
      <c r="B48" s="102">
        <v>203.5</v>
      </c>
      <c r="C48" s="79">
        <v>1924.02</v>
      </c>
      <c r="D48" s="101">
        <v>144.32</v>
      </c>
      <c r="E48" s="79">
        <v>315</v>
      </c>
      <c r="F48" s="101">
        <f t="shared" si="5"/>
        <v>2383.34</v>
      </c>
      <c r="G48" s="79">
        <v>228.22</v>
      </c>
      <c r="H48" s="108">
        <f t="shared" si="6"/>
        <v>2611.56</v>
      </c>
    </row>
    <row r="49" spans="1:8">
      <c r="A49" s="102" t="s">
        <v>55</v>
      </c>
      <c r="B49" s="102">
        <v>89.3</v>
      </c>
      <c r="C49" s="79">
        <v>844.3</v>
      </c>
      <c r="D49" s="101">
        <v>83.02</v>
      </c>
      <c r="E49" s="79">
        <v>445</v>
      </c>
      <c r="F49" s="101">
        <f t="shared" si="5"/>
        <v>1372.32</v>
      </c>
      <c r="G49" s="79">
        <v>75.08</v>
      </c>
      <c r="H49" s="108">
        <f t="shared" si="6"/>
        <v>1447.4</v>
      </c>
    </row>
    <row r="50" spans="1:8">
      <c r="A50" s="102" t="s">
        <v>56</v>
      </c>
      <c r="B50" s="102">
        <v>183.6</v>
      </c>
      <c r="C50" s="79">
        <v>1735.88</v>
      </c>
      <c r="D50" s="101">
        <v>148.72</v>
      </c>
      <c r="E50" s="79">
        <v>120</v>
      </c>
      <c r="F50" s="101">
        <f t="shared" si="5"/>
        <v>2004.6</v>
      </c>
      <c r="G50" s="79">
        <v>152.44</v>
      </c>
      <c r="H50" s="108">
        <f t="shared" si="6"/>
        <v>2157.04</v>
      </c>
    </row>
    <row r="51" spans="1:8">
      <c r="A51" s="102" t="s">
        <v>57</v>
      </c>
      <c r="B51" s="102">
        <v>123</v>
      </c>
      <c r="C51" s="79">
        <v>1162.92</v>
      </c>
      <c r="D51" s="101">
        <v>105.42</v>
      </c>
      <c r="E51" s="79">
        <v>365</v>
      </c>
      <c r="F51" s="101">
        <f t="shared" si="5"/>
        <v>1633.34</v>
      </c>
      <c r="G51" s="79">
        <v>117.26</v>
      </c>
      <c r="H51" s="108">
        <f t="shared" si="6"/>
        <v>1750.6</v>
      </c>
    </row>
    <row r="52" spans="1:8">
      <c r="A52" s="102" t="s">
        <v>58</v>
      </c>
      <c r="B52" s="102">
        <v>63.5</v>
      </c>
      <c r="C52" s="79">
        <v>600.37</v>
      </c>
      <c r="D52" s="101">
        <v>100.5</v>
      </c>
      <c r="E52" s="79">
        <v>100</v>
      </c>
      <c r="F52" s="101">
        <f t="shared" si="5"/>
        <v>800.87</v>
      </c>
      <c r="G52" s="79">
        <v>53.16</v>
      </c>
      <c r="H52" s="108">
        <f t="shared" si="6"/>
        <v>854.03</v>
      </c>
    </row>
    <row r="53" spans="1:8">
      <c r="A53" s="102" t="s">
        <v>59</v>
      </c>
      <c r="B53" s="102">
        <v>116.8</v>
      </c>
      <c r="C53" s="79">
        <v>1104.3</v>
      </c>
      <c r="D53" s="101">
        <v>94.76</v>
      </c>
      <c r="E53" s="79">
        <v>670</v>
      </c>
      <c r="F53" s="101">
        <f t="shared" si="5"/>
        <v>1869.06</v>
      </c>
      <c r="G53" s="79">
        <v>115.47</v>
      </c>
      <c r="H53" s="108">
        <f t="shared" si="6"/>
        <v>1984.53</v>
      </c>
    </row>
    <row r="54" spans="1:8">
      <c r="A54" s="102" t="s">
        <v>60</v>
      </c>
      <c r="B54" s="102">
        <v>92.9</v>
      </c>
      <c r="C54" s="79">
        <v>878.34</v>
      </c>
      <c r="D54" s="101">
        <v>66.819999999999993</v>
      </c>
      <c r="E54" s="79">
        <v>295</v>
      </c>
      <c r="F54" s="101">
        <f t="shared" si="5"/>
        <v>1240.1600000000001</v>
      </c>
      <c r="G54" s="79">
        <v>79.33</v>
      </c>
      <c r="H54" s="108">
        <f t="shared" si="6"/>
        <v>1319.49</v>
      </c>
    </row>
    <row r="55" spans="1:8">
      <c r="A55" s="102" t="s">
        <v>61</v>
      </c>
      <c r="B55" s="102">
        <v>94.6</v>
      </c>
      <c r="C55" s="79">
        <v>894.41</v>
      </c>
      <c r="D55" s="101">
        <v>466.19</v>
      </c>
      <c r="E55" s="79">
        <v>50</v>
      </c>
      <c r="F55" s="101">
        <f t="shared" si="5"/>
        <v>1410.6</v>
      </c>
      <c r="G55" s="79">
        <v>94.74</v>
      </c>
      <c r="H55" s="108">
        <f t="shared" si="6"/>
        <v>1505.34</v>
      </c>
    </row>
    <row r="56" spans="1:8">
      <c r="A56" s="102" t="s">
        <v>62</v>
      </c>
      <c r="B56" s="102">
        <v>119.9</v>
      </c>
      <c r="C56" s="79">
        <v>1133.6199999999999</v>
      </c>
      <c r="D56" s="101">
        <v>436.68</v>
      </c>
      <c r="E56" s="79">
        <v>70</v>
      </c>
      <c r="F56" s="101">
        <f t="shared" si="5"/>
        <v>1640.3</v>
      </c>
      <c r="G56" s="79">
        <v>114.05</v>
      </c>
      <c r="H56" s="108">
        <f t="shared" si="6"/>
        <v>1754.35</v>
      </c>
    </row>
    <row r="57" spans="1:8">
      <c r="A57" s="102" t="s">
        <v>63</v>
      </c>
      <c r="B57" s="102">
        <v>492.8</v>
      </c>
      <c r="C57" s="79">
        <v>4659.25</v>
      </c>
      <c r="D57" s="101">
        <v>508</v>
      </c>
      <c r="E57" s="79">
        <v>40</v>
      </c>
      <c r="F57" s="101">
        <f t="shared" si="5"/>
        <v>5207.25</v>
      </c>
      <c r="G57" s="79">
        <v>503.64</v>
      </c>
      <c r="H57" s="108">
        <f t="shared" si="6"/>
        <v>5710.89</v>
      </c>
    </row>
    <row r="58" spans="1:8" s="72" customFormat="1">
      <c r="A58" s="103" t="s">
        <v>64</v>
      </c>
      <c r="B58" s="103">
        <f>SUM(B59:B130)</f>
        <v>3783.9</v>
      </c>
      <c r="C58" s="103">
        <f t="shared" ref="C58:H58" si="7">SUM(C59:C130)</f>
        <v>35775.5</v>
      </c>
      <c r="D58" s="103">
        <v>2180.02</v>
      </c>
      <c r="E58" s="103">
        <f t="shared" si="7"/>
        <v>0</v>
      </c>
      <c r="F58" s="103">
        <f t="shared" si="7"/>
        <v>37955.519999999997</v>
      </c>
      <c r="G58" s="103">
        <f t="shared" si="7"/>
        <v>4135.76</v>
      </c>
      <c r="H58" s="103">
        <f t="shared" si="7"/>
        <v>42091.28</v>
      </c>
    </row>
    <row r="59" spans="1:8">
      <c r="A59" s="104" t="s">
        <v>65</v>
      </c>
      <c r="B59" s="102">
        <v>42.2</v>
      </c>
      <c r="C59" s="79">
        <v>398.99</v>
      </c>
      <c r="D59" s="101">
        <v>26.33</v>
      </c>
      <c r="E59" s="79">
        <v>0</v>
      </c>
      <c r="F59" s="101">
        <f t="shared" ref="F59:F90" si="8">C59+D59+E59</f>
        <v>425.32</v>
      </c>
      <c r="G59" s="79">
        <v>41.9</v>
      </c>
      <c r="H59" s="108">
        <f t="shared" ref="H59:H90" si="9">C59+D59+E59+G59</f>
        <v>467.22</v>
      </c>
    </row>
    <row r="60" spans="1:8">
      <c r="A60" s="104" t="s">
        <v>66</v>
      </c>
      <c r="B60" s="102">
        <v>45.8</v>
      </c>
      <c r="C60" s="79">
        <v>433.02</v>
      </c>
      <c r="D60" s="101">
        <v>31.77</v>
      </c>
      <c r="E60" s="79">
        <v>0</v>
      </c>
      <c r="F60" s="101">
        <f t="shared" si="8"/>
        <v>464.79</v>
      </c>
      <c r="G60" s="79">
        <v>41.31</v>
      </c>
      <c r="H60" s="108">
        <f t="shared" si="9"/>
        <v>506.1</v>
      </c>
    </row>
    <row r="61" spans="1:8">
      <c r="A61" s="104" t="s">
        <v>67</v>
      </c>
      <c r="B61" s="102">
        <v>60.3</v>
      </c>
      <c r="C61" s="79">
        <v>570.12</v>
      </c>
      <c r="D61" s="101">
        <v>27.46</v>
      </c>
      <c r="E61" s="79">
        <v>0</v>
      </c>
      <c r="F61" s="101">
        <f t="shared" si="8"/>
        <v>597.58000000000004</v>
      </c>
      <c r="G61" s="79">
        <v>61.19</v>
      </c>
      <c r="H61" s="108">
        <f t="shared" si="9"/>
        <v>658.77</v>
      </c>
    </row>
    <row r="62" spans="1:8">
      <c r="A62" s="104" t="s">
        <v>68</v>
      </c>
      <c r="B62" s="102">
        <v>107.9</v>
      </c>
      <c r="C62" s="79">
        <v>1020.16</v>
      </c>
      <c r="D62" s="101">
        <v>48</v>
      </c>
      <c r="E62" s="79">
        <v>0</v>
      </c>
      <c r="F62" s="101">
        <f t="shared" si="8"/>
        <v>1068.1600000000001</v>
      </c>
      <c r="G62" s="79">
        <v>121.66</v>
      </c>
      <c r="H62" s="108">
        <f t="shared" si="9"/>
        <v>1189.82</v>
      </c>
    </row>
    <row r="63" spans="1:8">
      <c r="A63" s="104" t="s">
        <v>69</v>
      </c>
      <c r="B63" s="102">
        <v>78.7</v>
      </c>
      <c r="C63" s="79">
        <v>744.08</v>
      </c>
      <c r="D63" s="101">
        <v>36.42</v>
      </c>
      <c r="E63" s="79">
        <v>0</v>
      </c>
      <c r="F63" s="101">
        <f t="shared" si="8"/>
        <v>780.5</v>
      </c>
      <c r="G63" s="79">
        <v>100.33</v>
      </c>
      <c r="H63" s="108">
        <f t="shared" si="9"/>
        <v>880.83</v>
      </c>
    </row>
    <row r="64" spans="1:8">
      <c r="A64" s="104" t="s">
        <v>70</v>
      </c>
      <c r="B64" s="102">
        <v>105.8</v>
      </c>
      <c r="C64" s="79">
        <v>1000.3</v>
      </c>
      <c r="D64" s="101">
        <v>48.61</v>
      </c>
      <c r="E64" s="79">
        <v>0</v>
      </c>
      <c r="F64" s="101">
        <f t="shared" si="8"/>
        <v>1048.9100000000001</v>
      </c>
      <c r="G64" s="79">
        <v>117.89</v>
      </c>
      <c r="H64" s="108">
        <f t="shared" si="9"/>
        <v>1166.8</v>
      </c>
    </row>
    <row r="65" spans="1:8">
      <c r="A65" s="104" t="s">
        <v>71</v>
      </c>
      <c r="B65" s="102">
        <v>45.7</v>
      </c>
      <c r="C65" s="79">
        <v>432.08</v>
      </c>
      <c r="D65" s="101">
        <v>23.25</v>
      </c>
      <c r="E65" s="79">
        <v>0</v>
      </c>
      <c r="F65" s="101">
        <f t="shared" si="8"/>
        <v>455.33</v>
      </c>
      <c r="G65" s="79">
        <v>51.59</v>
      </c>
      <c r="H65" s="108">
        <f t="shared" si="9"/>
        <v>506.92</v>
      </c>
    </row>
    <row r="66" spans="1:8">
      <c r="A66" s="104" t="s">
        <v>72</v>
      </c>
      <c r="B66" s="102">
        <v>30.9</v>
      </c>
      <c r="C66" s="79">
        <v>292.14999999999998</v>
      </c>
      <c r="D66" s="101">
        <v>16.12</v>
      </c>
      <c r="E66" s="79">
        <v>0</v>
      </c>
      <c r="F66" s="101">
        <f t="shared" si="8"/>
        <v>308.27</v>
      </c>
      <c r="G66" s="79">
        <v>30.43</v>
      </c>
      <c r="H66" s="108">
        <f t="shared" si="9"/>
        <v>338.7</v>
      </c>
    </row>
    <row r="67" spans="1:8">
      <c r="A67" s="104" t="s">
        <v>73</v>
      </c>
      <c r="B67" s="102">
        <v>16</v>
      </c>
      <c r="C67" s="79">
        <v>151.27000000000001</v>
      </c>
      <c r="D67" s="101">
        <v>13.31</v>
      </c>
      <c r="E67" s="79">
        <v>0</v>
      </c>
      <c r="F67" s="101">
        <f t="shared" si="8"/>
        <v>164.58</v>
      </c>
      <c r="G67" s="79">
        <v>19.25</v>
      </c>
      <c r="H67" s="108">
        <f t="shared" si="9"/>
        <v>183.83</v>
      </c>
    </row>
    <row r="68" spans="1:8">
      <c r="A68" s="104" t="s">
        <v>74</v>
      </c>
      <c r="B68" s="102">
        <v>22.6</v>
      </c>
      <c r="C68" s="79">
        <v>213.68</v>
      </c>
      <c r="D68" s="101">
        <v>14.33</v>
      </c>
      <c r="E68" s="79">
        <v>0</v>
      </c>
      <c r="F68" s="101">
        <f t="shared" si="8"/>
        <v>228.01</v>
      </c>
      <c r="G68" s="79">
        <v>26.37</v>
      </c>
      <c r="H68" s="108">
        <f t="shared" si="9"/>
        <v>254.38</v>
      </c>
    </row>
    <row r="69" spans="1:8">
      <c r="A69" s="104" t="s">
        <v>75</v>
      </c>
      <c r="B69" s="102">
        <v>75.5</v>
      </c>
      <c r="C69" s="79">
        <v>713.83</v>
      </c>
      <c r="D69" s="101">
        <v>39.31</v>
      </c>
      <c r="E69" s="79">
        <v>0</v>
      </c>
      <c r="F69" s="101">
        <f t="shared" si="8"/>
        <v>753.14</v>
      </c>
      <c r="G69" s="79">
        <v>81.599999999999994</v>
      </c>
      <c r="H69" s="108">
        <f t="shared" si="9"/>
        <v>834.74</v>
      </c>
    </row>
    <row r="70" spans="1:8">
      <c r="A70" s="104" t="s">
        <v>76</v>
      </c>
      <c r="B70" s="102">
        <v>55.2</v>
      </c>
      <c r="C70" s="79">
        <v>521.9</v>
      </c>
      <c r="D70" s="101">
        <v>28.24</v>
      </c>
      <c r="E70" s="79">
        <v>0</v>
      </c>
      <c r="F70" s="101">
        <f t="shared" si="8"/>
        <v>550.14</v>
      </c>
      <c r="G70" s="79">
        <v>74.81</v>
      </c>
      <c r="H70" s="108">
        <f t="shared" si="9"/>
        <v>624.95000000000005</v>
      </c>
    </row>
    <row r="71" spans="1:8">
      <c r="A71" s="104" t="s">
        <v>77</v>
      </c>
      <c r="B71" s="102">
        <v>20.100000000000001</v>
      </c>
      <c r="C71" s="79">
        <v>190.04</v>
      </c>
      <c r="D71" s="101">
        <v>18.23</v>
      </c>
      <c r="E71" s="79">
        <v>0</v>
      </c>
      <c r="F71" s="101">
        <f t="shared" si="8"/>
        <v>208.27</v>
      </c>
      <c r="G71" s="79">
        <v>23.13</v>
      </c>
      <c r="H71" s="108">
        <f t="shared" si="9"/>
        <v>231.4</v>
      </c>
    </row>
    <row r="72" spans="1:8">
      <c r="A72" s="104" t="s">
        <v>78</v>
      </c>
      <c r="B72" s="102">
        <v>23.1</v>
      </c>
      <c r="C72" s="79">
        <v>218.4</v>
      </c>
      <c r="D72" s="101">
        <v>21.72</v>
      </c>
      <c r="E72" s="79">
        <v>0</v>
      </c>
      <c r="F72" s="101">
        <f t="shared" si="8"/>
        <v>240.12</v>
      </c>
      <c r="G72" s="79">
        <v>20.09</v>
      </c>
      <c r="H72" s="108">
        <f t="shared" si="9"/>
        <v>260.20999999999998</v>
      </c>
    </row>
    <row r="73" spans="1:8">
      <c r="A73" s="104" t="s">
        <v>79</v>
      </c>
      <c r="B73" s="102">
        <v>85</v>
      </c>
      <c r="C73" s="79">
        <v>803.65</v>
      </c>
      <c r="D73" s="101">
        <v>43.55</v>
      </c>
      <c r="E73" s="79">
        <v>0</v>
      </c>
      <c r="F73" s="101">
        <f t="shared" si="8"/>
        <v>847.2</v>
      </c>
      <c r="G73" s="79">
        <v>74.23</v>
      </c>
      <c r="H73" s="108">
        <f t="shared" si="9"/>
        <v>921.43</v>
      </c>
    </row>
    <row r="74" spans="1:8">
      <c r="A74" s="104" t="s">
        <v>80</v>
      </c>
      <c r="B74" s="102">
        <v>70.599999999999994</v>
      </c>
      <c r="C74" s="79">
        <v>667.5</v>
      </c>
      <c r="D74" s="101">
        <v>39.380000000000003</v>
      </c>
      <c r="E74" s="79">
        <v>0</v>
      </c>
      <c r="F74" s="101">
        <f t="shared" si="8"/>
        <v>706.88</v>
      </c>
      <c r="G74" s="79">
        <v>81.62</v>
      </c>
      <c r="H74" s="108">
        <f t="shared" si="9"/>
        <v>788.5</v>
      </c>
    </row>
    <row r="75" spans="1:8">
      <c r="A75" s="104" t="s">
        <v>81</v>
      </c>
      <c r="B75" s="102">
        <v>58.3</v>
      </c>
      <c r="C75" s="79">
        <v>551.21</v>
      </c>
      <c r="D75" s="101">
        <v>39.19</v>
      </c>
      <c r="E75" s="79">
        <v>0</v>
      </c>
      <c r="F75" s="101">
        <f t="shared" si="8"/>
        <v>590.4</v>
      </c>
      <c r="G75" s="79">
        <v>62.43</v>
      </c>
      <c r="H75" s="108">
        <f t="shared" si="9"/>
        <v>652.83000000000004</v>
      </c>
    </row>
    <row r="76" spans="1:8">
      <c r="A76" s="104" t="s">
        <v>82</v>
      </c>
      <c r="B76" s="102">
        <v>69</v>
      </c>
      <c r="C76" s="79">
        <v>652.37</v>
      </c>
      <c r="D76" s="101">
        <v>48.15</v>
      </c>
      <c r="E76" s="79">
        <v>0</v>
      </c>
      <c r="F76" s="101">
        <f t="shared" si="8"/>
        <v>700.52</v>
      </c>
      <c r="G76" s="79">
        <v>64.17</v>
      </c>
      <c r="H76" s="108">
        <f t="shared" si="9"/>
        <v>764.69</v>
      </c>
    </row>
    <row r="77" spans="1:8">
      <c r="A77" s="104" t="s">
        <v>83</v>
      </c>
      <c r="B77" s="102">
        <v>61.3</v>
      </c>
      <c r="C77" s="79">
        <v>579.57000000000005</v>
      </c>
      <c r="D77" s="101">
        <v>35.76</v>
      </c>
      <c r="E77" s="79">
        <v>0</v>
      </c>
      <c r="F77" s="101">
        <f t="shared" si="8"/>
        <v>615.33000000000004</v>
      </c>
      <c r="G77" s="79">
        <v>71.25</v>
      </c>
      <c r="H77" s="108">
        <f t="shared" si="9"/>
        <v>686.58</v>
      </c>
    </row>
    <row r="78" spans="1:8">
      <c r="A78" s="104" t="s">
        <v>84</v>
      </c>
      <c r="B78" s="102">
        <v>49.6</v>
      </c>
      <c r="C78" s="79">
        <v>468.95</v>
      </c>
      <c r="D78" s="101">
        <v>31.65</v>
      </c>
      <c r="E78" s="79">
        <v>0</v>
      </c>
      <c r="F78" s="101">
        <f t="shared" si="8"/>
        <v>500.6</v>
      </c>
      <c r="G78" s="79">
        <v>56.82</v>
      </c>
      <c r="H78" s="108">
        <f t="shared" si="9"/>
        <v>557.41999999999996</v>
      </c>
    </row>
    <row r="79" spans="1:8">
      <c r="A79" s="104" t="s">
        <v>85</v>
      </c>
      <c r="B79" s="102">
        <v>41.6</v>
      </c>
      <c r="C79" s="79">
        <v>393.31</v>
      </c>
      <c r="D79" s="101">
        <v>32.880000000000003</v>
      </c>
      <c r="E79" s="79">
        <v>0</v>
      </c>
      <c r="F79" s="101">
        <f t="shared" si="8"/>
        <v>426.19</v>
      </c>
      <c r="G79" s="79">
        <v>47.84</v>
      </c>
      <c r="H79" s="108">
        <f t="shared" si="9"/>
        <v>474.03</v>
      </c>
    </row>
    <row r="80" spans="1:8">
      <c r="A80" s="104" t="s">
        <v>86</v>
      </c>
      <c r="B80" s="102">
        <v>21.4</v>
      </c>
      <c r="C80" s="79">
        <v>202.33</v>
      </c>
      <c r="D80" s="101">
        <v>23.79</v>
      </c>
      <c r="E80" s="79">
        <v>0</v>
      </c>
      <c r="F80" s="101">
        <f t="shared" si="8"/>
        <v>226.12</v>
      </c>
      <c r="G80" s="79">
        <v>16.91</v>
      </c>
      <c r="H80" s="108">
        <f t="shared" si="9"/>
        <v>243.03</v>
      </c>
    </row>
    <row r="81" spans="1:8">
      <c r="A81" s="104" t="s">
        <v>87</v>
      </c>
      <c r="B81" s="102">
        <v>86.1</v>
      </c>
      <c r="C81" s="79">
        <v>814.05</v>
      </c>
      <c r="D81" s="101">
        <v>36.97</v>
      </c>
      <c r="E81" s="79">
        <v>0</v>
      </c>
      <c r="F81" s="101">
        <f t="shared" si="8"/>
        <v>851.02</v>
      </c>
      <c r="G81" s="79">
        <v>86.03</v>
      </c>
      <c r="H81" s="108">
        <f t="shared" si="9"/>
        <v>937.05</v>
      </c>
    </row>
    <row r="82" spans="1:8">
      <c r="A82" s="104" t="s">
        <v>88</v>
      </c>
      <c r="B82" s="102">
        <v>52.4</v>
      </c>
      <c r="C82" s="79">
        <v>495.42</v>
      </c>
      <c r="D82" s="101">
        <v>25.99</v>
      </c>
      <c r="E82" s="79">
        <v>0</v>
      </c>
      <c r="F82" s="101">
        <f t="shared" si="8"/>
        <v>521.41</v>
      </c>
      <c r="G82" s="79">
        <v>56.69</v>
      </c>
      <c r="H82" s="108">
        <f t="shared" si="9"/>
        <v>578.1</v>
      </c>
    </row>
    <row r="83" spans="1:8">
      <c r="A83" s="104" t="s">
        <v>89</v>
      </c>
      <c r="B83" s="102">
        <v>48.3</v>
      </c>
      <c r="C83" s="79">
        <v>456.66</v>
      </c>
      <c r="D83" s="101">
        <v>23.08</v>
      </c>
      <c r="E83" s="79">
        <v>0</v>
      </c>
      <c r="F83" s="101">
        <f t="shared" si="8"/>
        <v>479.74</v>
      </c>
      <c r="G83" s="79">
        <v>55.87</v>
      </c>
      <c r="H83" s="108">
        <f t="shared" si="9"/>
        <v>535.61</v>
      </c>
    </row>
    <row r="84" spans="1:8">
      <c r="A84" s="104" t="s">
        <v>90</v>
      </c>
      <c r="B84" s="102">
        <v>58.9</v>
      </c>
      <c r="C84" s="79">
        <v>556.88</v>
      </c>
      <c r="D84" s="101">
        <v>30.85</v>
      </c>
      <c r="E84" s="79">
        <v>0</v>
      </c>
      <c r="F84" s="101">
        <f t="shared" si="8"/>
        <v>587.73</v>
      </c>
      <c r="G84" s="79">
        <v>63.23</v>
      </c>
      <c r="H84" s="108">
        <f t="shared" si="9"/>
        <v>650.96</v>
      </c>
    </row>
    <row r="85" spans="1:8">
      <c r="A85" s="104" t="s">
        <v>91</v>
      </c>
      <c r="B85" s="102">
        <v>115.4</v>
      </c>
      <c r="C85" s="79">
        <v>1091.07</v>
      </c>
      <c r="D85" s="101">
        <v>50.15</v>
      </c>
      <c r="E85" s="79">
        <v>0</v>
      </c>
      <c r="F85" s="101">
        <f t="shared" si="8"/>
        <v>1141.22</v>
      </c>
      <c r="G85" s="79">
        <v>132.19</v>
      </c>
      <c r="H85" s="108">
        <f t="shared" si="9"/>
        <v>1273.4100000000001</v>
      </c>
    </row>
    <row r="86" spans="1:8">
      <c r="A86" s="104" t="s">
        <v>92</v>
      </c>
      <c r="B86" s="102">
        <v>63.3</v>
      </c>
      <c r="C86" s="79">
        <v>598.48</v>
      </c>
      <c r="D86" s="101">
        <v>29.14</v>
      </c>
      <c r="E86" s="79">
        <v>0</v>
      </c>
      <c r="F86" s="101">
        <f t="shared" si="8"/>
        <v>627.62</v>
      </c>
      <c r="G86" s="79">
        <v>81</v>
      </c>
      <c r="H86" s="108">
        <f t="shared" si="9"/>
        <v>708.62</v>
      </c>
    </row>
    <row r="87" spans="1:8">
      <c r="A87" s="104" t="s">
        <v>93</v>
      </c>
      <c r="B87" s="102">
        <v>45.6</v>
      </c>
      <c r="C87" s="79">
        <v>431.13</v>
      </c>
      <c r="D87" s="101">
        <v>27.59</v>
      </c>
      <c r="E87" s="79">
        <v>0</v>
      </c>
      <c r="F87" s="101">
        <f t="shared" si="8"/>
        <v>458.72</v>
      </c>
      <c r="G87" s="79">
        <v>42.36</v>
      </c>
      <c r="H87" s="108">
        <f t="shared" si="9"/>
        <v>501.08</v>
      </c>
    </row>
    <row r="88" spans="1:8">
      <c r="A88" s="104" t="s">
        <v>94</v>
      </c>
      <c r="B88" s="102">
        <v>33.1</v>
      </c>
      <c r="C88" s="79">
        <v>312.95</v>
      </c>
      <c r="D88" s="101">
        <v>16.59</v>
      </c>
      <c r="E88" s="79">
        <v>0</v>
      </c>
      <c r="F88" s="101">
        <f t="shared" si="8"/>
        <v>329.54</v>
      </c>
      <c r="G88" s="79">
        <v>36.83</v>
      </c>
      <c r="H88" s="108">
        <f t="shared" si="9"/>
        <v>366.37</v>
      </c>
    </row>
    <row r="89" spans="1:8">
      <c r="A89" s="104" t="s">
        <v>95</v>
      </c>
      <c r="B89" s="102">
        <v>42.9</v>
      </c>
      <c r="C89" s="79">
        <v>405.6</v>
      </c>
      <c r="D89" s="101">
        <v>23.75</v>
      </c>
      <c r="E89" s="79">
        <v>0</v>
      </c>
      <c r="F89" s="101">
        <f t="shared" si="8"/>
        <v>429.35</v>
      </c>
      <c r="G89" s="79">
        <v>52.57</v>
      </c>
      <c r="H89" s="108">
        <f t="shared" si="9"/>
        <v>481.92</v>
      </c>
    </row>
    <row r="90" spans="1:8">
      <c r="A90" s="104" t="s">
        <v>96</v>
      </c>
      <c r="B90" s="102">
        <v>30.7</v>
      </c>
      <c r="C90" s="79">
        <v>290.26</v>
      </c>
      <c r="D90" s="101">
        <v>16.95</v>
      </c>
      <c r="E90" s="79">
        <v>0</v>
      </c>
      <c r="F90" s="101">
        <f t="shared" si="8"/>
        <v>307.20999999999998</v>
      </c>
      <c r="G90" s="79">
        <v>38.979999999999997</v>
      </c>
      <c r="H90" s="108">
        <f t="shared" si="9"/>
        <v>346.19</v>
      </c>
    </row>
    <row r="91" spans="1:8">
      <c r="A91" s="104" t="s">
        <v>97</v>
      </c>
      <c r="B91" s="102">
        <v>20.5</v>
      </c>
      <c r="C91" s="79">
        <v>193.82</v>
      </c>
      <c r="D91" s="101">
        <v>13.43</v>
      </c>
      <c r="E91" s="79">
        <v>0</v>
      </c>
      <c r="F91" s="101">
        <f t="shared" ref="F91:F122" si="10">C91+D91+E91</f>
        <v>207.25</v>
      </c>
      <c r="G91" s="79">
        <v>15.72</v>
      </c>
      <c r="H91" s="108">
        <f t="shared" ref="H91:H122" si="11">C91+D91+E91+G91</f>
        <v>222.97</v>
      </c>
    </row>
    <row r="92" spans="1:8">
      <c r="A92" s="104" t="s">
        <v>98</v>
      </c>
      <c r="B92" s="102">
        <v>13.9</v>
      </c>
      <c r="C92" s="79">
        <v>131.41999999999999</v>
      </c>
      <c r="D92" s="101">
        <v>10.33</v>
      </c>
      <c r="E92" s="79">
        <v>0</v>
      </c>
      <c r="F92" s="101">
        <f t="shared" si="10"/>
        <v>141.75</v>
      </c>
      <c r="G92" s="79">
        <v>16.28</v>
      </c>
      <c r="H92" s="108">
        <f t="shared" si="11"/>
        <v>158.03</v>
      </c>
    </row>
    <row r="93" spans="1:8">
      <c r="A93" s="104" t="s">
        <v>99</v>
      </c>
      <c r="B93" s="102">
        <v>19</v>
      </c>
      <c r="C93" s="79">
        <v>179.64</v>
      </c>
      <c r="D93" s="101">
        <v>12.34</v>
      </c>
      <c r="E93" s="79">
        <v>0</v>
      </c>
      <c r="F93" s="101">
        <f t="shared" si="10"/>
        <v>191.98</v>
      </c>
      <c r="G93" s="79">
        <v>23.38</v>
      </c>
      <c r="H93" s="108">
        <f t="shared" si="11"/>
        <v>215.36</v>
      </c>
    </row>
    <row r="94" spans="1:8">
      <c r="A94" s="104" t="s">
        <v>100</v>
      </c>
      <c r="B94" s="102">
        <v>93.8</v>
      </c>
      <c r="C94" s="79">
        <v>886.85</v>
      </c>
      <c r="D94" s="101">
        <v>41.8</v>
      </c>
      <c r="E94" s="79">
        <v>0</v>
      </c>
      <c r="F94" s="101">
        <f t="shared" si="10"/>
        <v>928.65</v>
      </c>
      <c r="G94" s="79">
        <v>105.23</v>
      </c>
      <c r="H94" s="108">
        <f t="shared" si="11"/>
        <v>1033.8800000000001</v>
      </c>
    </row>
    <row r="95" spans="1:8">
      <c r="A95" s="104" t="s">
        <v>101</v>
      </c>
      <c r="B95" s="102">
        <v>93.4</v>
      </c>
      <c r="C95" s="79">
        <v>883.06</v>
      </c>
      <c r="D95" s="101">
        <v>43.79</v>
      </c>
      <c r="E95" s="79">
        <v>0</v>
      </c>
      <c r="F95" s="101">
        <f t="shared" si="10"/>
        <v>926.85</v>
      </c>
      <c r="G95" s="79">
        <v>106.65</v>
      </c>
      <c r="H95" s="108">
        <f t="shared" si="11"/>
        <v>1033.5</v>
      </c>
    </row>
    <row r="96" spans="1:8">
      <c r="A96" s="104" t="s">
        <v>102</v>
      </c>
      <c r="B96" s="102">
        <v>73.5</v>
      </c>
      <c r="C96" s="79">
        <v>694.92</v>
      </c>
      <c r="D96" s="101">
        <v>32.5</v>
      </c>
      <c r="E96" s="79">
        <v>0</v>
      </c>
      <c r="F96" s="101">
        <f t="shared" si="10"/>
        <v>727.42</v>
      </c>
      <c r="G96" s="79">
        <v>83.95</v>
      </c>
      <c r="H96" s="108">
        <f t="shared" si="11"/>
        <v>811.37</v>
      </c>
    </row>
    <row r="97" spans="1:8">
      <c r="A97" s="104" t="s">
        <v>103</v>
      </c>
      <c r="B97" s="102">
        <v>53.9</v>
      </c>
      <c r="C97" s="79">
        <v>509.61</v>
      </c>
      <c r="D97" s="101">
        <v>26.59</v>
      </c>
      <c r="E97" s="79">
        <v>0</v>
      </c>
      <c r="F97" s="101">
        <f t="shared" si="10"/>
        <v>536.20000000000005</v>
      </c>
      <c r="G97" s="79">
        <v>68.760000000000005</v>
      </c>
      <c r="H97" s="108">
        <f t="shared" si="11"/>
        <v>604.96</v>
      </c>
    </row>
    <row r="98" spans="1:8">
      <c r="A98" s="104" t="s">
        <v>104</v>
      </c>
      <c r="B98" s="102">
        <v>57.7</v>
      </c>
      <c r="C98" s="79">
        <v>545.53</v>
      </c>
      <c r="D98" s="101">
        <v>27.58</v>
      </c>
      <c r="E98" s="79">
        <v>0</v>
      </c>
      <c r="F98" s="101">
        <f t="shared" si="10"/>
        <v>573.11</v>
      </c>
      <c r="G98" s="79">
        <v>71.3</v>
      </c>
      <c r="H98" s="108">
        <f t="shared" si="11"/>
        <v>644.41</v>
      </c>
    </row>
    <row r="99" spans="1:8">
      <c r="A99" s="104" t="s">
        <v>105</v>
      </c>
      <c r="B99" s="102">
        <v>75.2</v>
      </c>
      <c r="C99" s="79">
        <v>710.99</v>
      </c>
      <c r="D99" s="101">
        <v>32.67</v>
      </c>
      <c r="E99" s="79">
        <v>0</v>
      </c>
      <c r="F99" s="101">
        <f t="shared" si="10"/>
        <v>743.66</v>
      </c>
      <c r="G99" s="79">
        <v>92.82</v>
      </c>
      <c r="H99" s="108">
        <f t="shared" si="11"/>
        <v>836.48</v>
      </c>
    </row>
    <row r="100" spans="1:8">
      <c r="A100" s="104" t="s">
        <v>106</v>
      </c>
      <c r="B100" s="102">
        <v>42.2</v>
      </c>
      <c r="C100" s="79">
        <v>398.99</v>
      </c>
      <c r="D100" s="101">
        <v>30.81</v>
      </c>
      <c r="E100" s="79">
        <v>0</v>
      </c>
      <c r="F100" s="101">
        <f t="shared" si="10"/>
        <v>429.8</v>
      </c>
      <c r="G100" s="79">
        <v>44.57</v>
      </c>
      <c r="H100" s="108">
        <f t="shared" si="11"/>
        <v>474.37</v>
      </c>
    </row>
    <row r="101" spans="1:8">
      <c r="A101" s="104" t="s">
        <v>107</v>
      </c>
      <c r="B101" s="102">
        <v>34.5</v>
      </c>
      <c r="C101" s="79">
        <v>326.19</v>
      </c>
      <c r="D101" s="101">
        <v>29.68</v>
      </c>
      <c r="E101" s="79">
        <v>0</v>
      </c>
      <c r="F101" s="101">
        <f t="shared" si="10"/>
        <v>355.87</v>
      </c>
      <c r="G101" s="79">
        <v>33.78</v>
      </c>
      <c r="H101" s="108">
        <f t="shared" si="11"/>
        <v>389.65</v>
      </c>
    </row>
    <row r="102" spans="1:8">
      <c r="A102" s="104" t="s">
        <v>108</v>
      </c>
      <c r="B102" s="102">
        <v>41.5</v>
      </c>
      <c r="C102" s="79">
        <v>392.37</v>
      </c>
      <c r="D102" s="101">
        <v>35.93</v>
      </c>
      <c r="E102" s="79">
        <v>0</v>
      </c>
      <c r="F102" s="101">
        <f t="shared" si="10"/>
        <v>428.3</v>
      </c>
      <c r="G102" s="79">
        <v>43.12</v>
      </c>
      <c r="H102" s="108">
        <f t="shared" si="11"/>
        <v>471.42</v>
      </c>
    </row>
    <row r="103" spans="1:8">
      <c r="A103" s="104" t="s">
        <v>109</v>
      </c>
      <c r="B103" s="102">
        <v>39</v>
      </c>
      <c r="C103" s="79">
        <v>368.73</v>
      </c>
      <c r="D103" s="101">
        <v>28.45</v>
      </c>
      <c r="E103" s="79">
        <v>0</v>
      </c>
      <c r="F103" s="101">
        <f t="shared" si="10"/>
        <v>397.18</v>
      </c>
      <c r="G103" s="79">
        <v>56</v>
      </c>
      <c r="H103" s="108">
        <f t="shared" si="11"/>
        <v>453.18</v>
      </c>
    </row>
    <row r="104" spans="1:8">
      <c r="A104" s="104" t="s">
        <v>110</v>
      </c>
      <c r="B104" s="102">
        <v>37.5</v>
      </c>
      <c r="C104" s="79">
        <v>354.55</v>
      </c>
      <c r="D104" s="101">
        <v>28.26</v>
      </c>
      <c r="E104" s="79">
        <v>0</v>
      </c>
      <c r="F104" s="101">
        <f t="shared" si="10"/>
        <v>382.81</v>
      </c>
      <c r="G104" s="79">
        <v>27.28</v>
      </c>
      <c r="H104" s="108">
        <f t="shared" si="11"/>
        <v>410.09</v>
      </c>
    </row>
    <row r="105" spans="1:8">
      <c r="A105" s="104" t="s">
        <v>111</v>
      </c>
      <c r="B105" s="102">
        <v>33.4</v>
      </c>
      <c r="C105" s="79">
        <v>315.79000000000002</v>
      </c>
      <c r="D105" s="101">
        <v>24.64</v>
      </c>
      <c r="E105" s="79">
        <v>0</v>
      </c>
      <c r="F105" s="101">
        <f t="shared" si="10"/>
        <v>340.43</v>
      </c>
      <c r="G105" s="79">
        <v>25.46</v>
      </c>
      <c r="H105" s="108">
        <f t="shared" si="11"/>
        <v>365.89</v>
      </c>
    </row>
    <row r="106" spans="1:8">
      <c r="A106" s="104" t="s">
        <v>112</v>
      </c>
      <c r="B106" s="102">
        <v>25.7</v>
      </c>
      <c r="C106" s="79">
        <v>242.98</v>
      </c>
      <c r="D106" s="101">
        <v>22.11</v>
      </c>
      <c r="E106" s="79">
        <v>0</v>
      </c>
      <c r="F106" s="101">
        <f t="shared" si="10"/>
        <v>265.08999999999997</v>
      </c>
      <c r="G106" s="79">
        <v>17.829999999999998</v>
      </c>
      <c r="H106" s="108">
        <f t="shared" si="11"/>
        <v>282.92</v>
      </c>
    </row>
    <row r="107" spans="1:8">
      <c r="A107" s="104" t="s">
        <v>113</v>
      </c>
      <c r="B107" s="102">
        <v>78.5</v>
      </c>
      <c r="C107" s="79">
        <v>742.19</v>
      </c>
      <c r="D107" s="101">
        <v>42.58</v>
      </c>
      <c r="E107" s="79">
        <v>0</v>
      </c>
      <c r="F107" s="101">
        <f t="shared" si="10"/>
        <v>784.77</v>
      </c>
      <c r="G107" s="79">
        <v>84.04</v>
      </c>
      <c r="H107" s="108">
        <f t="shared" si="11"/>
        <v>868.81</v>
      </c>
    </row>
    <row r="108" spans="1:8">
      <c r="A108" s="104" t="s">
        <v>114</v>
      </c>
      <c r="B108" s="102">
        <v>28.1</v>
      </c>
      <c r="C108" s="79">
        <v>265.68</v>
      </c>
      <c r="D108" s="101">
        <v>22.3</v>
      </c>
      <c r="E108" s="79">
        <v>0</v>
      </c>
      <c r="F108" s="101">
        <f t="shared" si="10"/>
        <v>287.98</v>
      </c>
      <c r="G108" s="79">
        <v>26.69</v>
      </c>
      <c r="H108" s="108">
        <f t="shared" si="11"/>
        <v>314.67</v>
      </c>
    </row>
    <row r="109" spans="1:8">
      <c r="A109" s="104" t="s">
        <v>115</v>
      </c>
      <c r="B109" s="102">
        <v>70.599999999999994</v>
      </c>
      <c r="C109" s="79">
        <v>667.5</v>
      </c>
      <c r="D109" s="101">
        <v>37.229999999999997</v>
      </c>
      <c r="E109" s="79">
        <v>0</v>
      </c>
      <c r="F109" s="101">
        <f t="shared" si="10"/>
        <v>704.73</v>
      </c>
      <c r="G109" s="79">
        <v>79.349999999999994</v>
      </c>
      <c r="H109" s="108">
        <f t="shared" si="11"/>
        <v>784.08</v>
      </c>
    </row>
    <row r="110" spans="1:8">
      <c r="A110" s="104" t="s">
        <v>116</v>
      </c>
      <c r="B110" s="102">
        <v>58.6</v>
      </c>
      <c r="C110" s="79">
        <v>554.04</v>
      </c>
      <c r="D110" s="101">
        <v>37.06</v>
      </c>
      <c r="E110" s="79">
        <v>0</v>
      </c>
      <c r="F110" s="101">
        <f t="shared" si="10"/>
        <v>591.1</v>
      </c>
      <c r="G110" s="79">
        <v>62.07</v>
      </c>
      <c r="H110" s="108">
        <f t="shared" si="11"/>
        <v>653.16999999999996</v>
      </c>
    </row>
    <row r="111" spans="1:8">
      <c r="A111" s="104" t="s">
        <v>117</v>
      </c>
      <c r="B111" s="102">
        <v>89.3</v>
      </c>
      <c r="C111" s="79">
        <v>844.3</v>
      </c>
      <c r="D111" s="101">
        <v>46.54</v>
      </c>
      <c r="E111" s="79">
        <v>0</v>
      </c>
      <c r="F111" s="101">
        <f t="shared" si="10"/>
        <v>890.84</v>
      </c>
      <c r="G111" s="79">
        <v>100.97</v>
      </c>
      <c r="H111" s="108">
        <f t="shared" si="11"/>
        <v>991.81</v>
      </c>
    </row>
    <row r="112" spans="1:8">
      <c r="A112" s="105" t="s">
        <v>118</v>
      </c>
      <c r="B112" s="102">
        <v>111.6</v>
      </c>
      <c r="C112" s="79">
        <v>1055.1400000000001</v>
      </c>
      <c r="D112" s="101">
        <v>58.1</v>
      </c>
      <c r="E112" s="79">
        <v>0</v>
      </c>
      <c r="F112" s="101">
        <f t="shared" si="10"/>
        <v>1113.24</v>
      </c>
      <c r="G112" s="79">
        <v>134.13</v>
      </c>
      <c r="H112" s="108">
        <f t="shared" si="11"/>
        <v>1247.3699999999999</v>
      </c>
    </row>
    <row r="113" spans="1:8">
      <c r="A113" s="105" t="s">
        <v>119</v>
      </c>
      <c r="B113" s="102">
        <v>102.3</v>
      </c>
      <c r="C113" s="79">
        <v>967.21</v>
      </c>
      <c r="D113" s="101">
        <v>58.34</v>
      </c>
      <c r="E113" s="79">
        <v>0</v>
      </c>
      <c r="F113" s="101">
        <f t="shared" si="10"/>
        <v>1025.55</v>
      </c>
      <c r="G113" s="79">
        <v>105.4</v>
      </c>
      <c r="H113" s="108">
        <f t="shared" si="11"/>
        <v>1130.95</v>
      </c>
    </row>
    <row r="114" spans="1:8">
      <c r="A114" s="105" t="s">
        <v>120</v>
      </c>
      <c r="B114" s="102">
        <v>42.4</v>
      </c>
      <c r="C114" s="79">
        <v>400.88</v>
      </c>
      <c r="D114" s="101">
        <v>30.45</v>
      </c>
      <c r="E114" s="79">
        <v>0</v>
      </c>
      <c r="F114" s="101">
        <f t="shared" si="10"/>
        <v>431.33</v>
      </c>
      <c r="G114" s="79">
        <v>55.34</v>
      </c>
      <c r="H114" s="108">
        <f t="shared" si="11"/>
        <v>486.67</v>
      </c>
    </row>
    <row r="115" spans="1:8">
      <c r="A115" s="105" t="s">
        <v>121</v>
      </c>
      <c r="B115" s="102">
        <v>44.9</v>
      </c>
      <c r="C115" s="79">
        <v>424.51</v>
      </c>
      <c r="D115" s="101">
        <v>30.13</v>
      </c>
      <c r="E115" s="79">
        <v>0</v>
      </c>
      <c r="F115" s="101">
        <f t="shared" si="10"/>
        <v>454.64</v>
      </c>
      <c r="G115" s="79">
        <v>52.36</v>
      </c>
      <c r="H115" s="108">
        <f t="shared" si="11"/>
        <v>507</v>
      </c>
    </row>
    <row r="116" spans="1:8">
      <c r="A116" s="105" t="s">
        <v>122</v>
      </c>
      <c r="B116" s="102">
        <v>81.2</v>
      </c>
      <c r="C116" s="79">
        <v>767.72</v>
      </c>
      <c r="D116" s="101">
        <v>43.41</v>
      </c>
      <c r="E116" s="79">
        <v>0</v>
      </c>
      <c r="F116" s="101">
        <f t="shared" si="10"/>
        <v>811.13</v>
      </c>
      <c r="G116" s="79">
        <v>113.28</v>
      </c>
      <c r="H116" s="108">
        <f t="shared" si="11"/>
        <v>924.41</v>
      </c>
    </row>
    <row r="117" spans="1:8">
      <c r="A117" s="105" t="s">
        <v>123</v>
      </c>
      <c r="B117" s="102">
        <v>60.6</v>
      </c>
      <c r="C117" s="79">
        <v>572.95000000000005</v>
      </c>
      <c r="D117" s="101">
        <v>38.81</v>
      </c>
      <c r="E117" s="79">
        <v>0</v>
      </c>
      <c r="F117" s="101">
        <f t="shared" si="10"/>
        <v>611.76</v>
      </c>
      <c r="G117" s="79">
        <v>69.36</v>
      </c>
      <c r="H117" s="108">
        <f t="shared" si="11"/>
        <v>681.12</v>
      </c>
    </row>
    <row r="118" spans="1:8">
      <c r="A118" s="105" t="s">
        <v>124</v>
      </c>
      <c r="B118" s="102">
        <v>67.099999999999994</v>
      </c>
      <c r="C118" s="79">
        <v>634.41</v>
      </c>
      <c r="D118" s="101">
        <v>39.43</v>
      </c>
      <c r="E118" s="79">
        <v>0</v>
      </c>
      <c r="F118" s="101">
        <f t="shared" si="10"/>
        <v>673.84</v>
      </c>
      <c r="G118" s="79">
        <v>55.28</v>
      </c>
      <c r="H118" s="108">
        <f t="shared" si="11"/>
        <v>729.12</v>
      </c>
    </row>
    <row r="119" spans="1:8">
      <c r="A119" s="106" t="s">
        <v>125</v>
      </c>
      <c r="B119" s="102">
        <v>10.9</v>
      </c>
      <c r="C119" s="79">
        <v>103.06</v>
      </c>
      <c r="D119" s="101">
        <v>16.52</v>
      </c>
      <c r="E119" s="79">
        <v>0</v>
      </c>
      <c r="F119" s="101">
        <f t="shared" si="10"/>
        <v>119.58</v>
      </c>
      <c r="G119" s="79">
        <v>8.35</v>
      </c>
      <c r="H119" s="108">
        <f t="shared" si="11"/>
        <v>127.93</v>
      </c>
    </row>
    <row r="120" spans="1:8">
      <c r="A120" s="106" t="s">
        <v>126</v>
      </c>
      <c r="B120" s="102">
        <v>14.2</v>
      </c>
      <c r="C120" s="79">
        <v>134.26</v>
      </c>
      <c r="D120" s="101">
        <v>17</v>
      </c>
      <c r="E120" s="79">
        <v>0</v>
      </c>
      <c r="F120" s="101">
        <f t="shared" si="10"/>
        <v>151.26</v>
      </c>
      <c r="G120" s="79">
        <v>11.17</v>
      </c>
      <c r="H120" s="108">
        <f t="shared" si="11"/>
        <v>162.43</v>
      </c>
    </row>
    <row r="121" spans="1:8">
      <c r="A121" s="106" t="s">
        <v>127</v>
      </c>
      <c r="B121" s="102">
        <v>15</v>
      </c>
      <c r="C121" s="79">
        <v>141.82</v>
      </c>
      <c r="D121" s="101">
        <v>17.34</v>
      </c>
      <c r="E121" s="79">
        <v>0</v>
      </c>
      <c r="F121" s="101">
        <f t="shared" si="10"/>
        <v>159.16</v>
      </c>
      <c r="G121" s="79">
        <v>11.78</v>
      </c>
      <c r="H121" s="108">
        <f t="shared" si="11"/>
        <v>170.94</v>
      </c>
    </row>
    <row r="122" spans="1:8">
      <c r="A122" s="106" t="s">
        <v>128</v>
      </c>
      <c r="B122" s="102">
        <v>5.8</v>
      </c>
      <c r="C122" s="79">
        <v>54.84</v>
      </c>
      <c r="D122" s="101">
        <v>14.01</v>
      </c>
      <c r="E122" s="79">
        <v>0</v>
      </c>
      <c r="F122" s="101">
        <f t="shared" si="10"/>
        <v>68.849999999999994</v>
      </c>
      <c r="G122" s="79">
        <v>6.55</v>
      </c>
      <c r="H122" s="108">
        <f t="shared" si="11"/>
        <v>75.400000000000006</v>
      </c>
    </row>
    <row r="123" spans="1:8">
      <c r="A123" s="106" t="s">
        <v>129</v>
      </c>
      <c r="B123" s="102">
        <v>32</v>
      </c>
      <c r="C123" s="79">
        <v>302.55</v>
      </c>
      <c r="D123" s="101">
        <v>27.4</v>
      </c>
      <c r="E123" s="79">
        <v>0</v>
      </c>
      <c r="F123" s="101">
        <f t="shared" ref="F123:F130" si="12">C123+D123+E123</f>
        <v>329.95</v>
      </c>
      <c r="G123" s="79">
        <v>36.24</v>
      </c>
      <c r="H123" s="108">
        <f t="shared" ref="H123:H130" si="13">C123+D123+E123+G123</f>
        <v>366.19</v>
      </c>
    </row>
    <row r="124" spans="1:8">
      <c r="A124" s="106" t="s">
        <v>130</v>
      </c>
      <c r="B124" s="102">
        <v>12.7</v>
      </c>
      <c r="C124" s="79">
        <v>120.07</v>
      </c>
      <c r="D124" s="101">
        <v>16.23</v>
      </c>
      <c r="E124" s="79">
        <v>0</v>
      </c>
      <c r="F124" s="101">
        <f t="shared" si="12"/>
        <v>136.30000000000001</v>
      </c>
      <c r="G124" s="79">
        <v>12.53</v>
      </c>
      <c r="H124" s="108">
        <f t="shared" si="13"/>
        <v>148.83000000000001</v>
      </c>
    </row>
    <row r="125" spans="1:8">
      <c r="A125" s="105" t="s">
        <v>131</v>
      </c>
      <c r="B125" s="102">
        <v>119.9</v>
      </c>
      <c r="C125" s="79">
        <v>1133.6099999999999</v>
      </c>
      <c r="D125" s="101">
        <v>56.01</v>
      </c>
      <c r="E125" s="79">
        <v>0</v>
      </c>
      <c r="F125" s="101">
        <f t="shared" si="12"/>
        <v>1189.6199999999999</v>
      </c>
      <c r="G125" s="79">
        <v>142.63999999999999</v>
      </c>
      <c r="H125" s="108">
        <f t="shared" si="13"/>
        <v>1332.26</v>
      </c>
    </row>
    <row r="126" spans="1:8">
      <c r="A126" s="105" t="s">
        <v>132</v>
      </c>
      <c r="B126" s="102">
        <v>31</v>
      </c>
      <c r="C126" s="79">
        <v>293.08999999999997</v>
      </c>
      <c r="D126" s="101">
        <v>15.8</v>
      </c>
      <c r="E126" s="79">
        <v>0</v>
      </c>
      <c r="F126" s="101">
        <f t="shared" si="12"/>
        <v>308.89</v>
      </c>
      <c r="G126" s="79">
        <v>25.49</v>
      </c>
      <c r="H126" s="108">
        <f t="shared" si="13"/>
        <v>334.38</v>
      </c>
    </row>
    <row r="127" spans="1:8">
      <c r="A127" s="105" t="s">
        <v>133</v>
      </c>
      <c r="B127" s="102">
        <v>14.9</v>
      </c>
      <c r="C127" s="79">
        <v>140.87</v>
      </c>
      <c r="D127" s="101">
        <v>11.86</v>
      </c>
      <c r="E127" s="79">
        <v>0</v>
      </c>
      <c r="F127" s="101">
        <f t="shared" si="12"/>
        <v>152.72999999999999</v>
      </c>
      <c r="G127" s="79">
        <v>13.98</v>
      </c>
      <c r="H127" s="108">
        <f t="shared" si="13"/>
        <v>166.71</v>
      </c>
    </row>
    <row r="128" spans="1:8">
      <c r="A128" s="105" t="s">
        <v>134</v>
      </c>
      <c r="B128" s="102">
        <v>16.899999999999999</v>
      </c>
      <c r="C128" s="79">
        <v>159.78</v>
      </c>
      <c r="D128" s="101">
        <v>11.65</v>
      </c>
      <c r="E128" s="79">
        <v>0</v>
      </c>
      <c r="F128" s="101">
        <f t="shared" si="12"/>
        <v>171.43</v>
      </c>
      <c r="G128" s="79">
        <v>15.12</v>
      </c>
      <c r="H128" s="108">
        <f t="shared" si="13"/>
        <v>186.55</v>
      </c>
    </row>
    <row r="129" spans="1:8">
      <c r="A129" s="105" t="s">
        <v>135</v>
      </c>
      <c r="B129" s="102">
        <v>107.9</v>
      </c>
      <c r="C129" s="79">
        <v>1020.16</v>
      </c>
      <c r="D129" s="101">
        <v>54.75</v>
      </c>
      <c r="E129" s="79">
        <v>0</v>
      </c>
      <c r="F129" s="101">
        <f t="shared" si="12"/>
        <v>1074.9100000000001</v>
      </c>
      <c r="G129" s="79">
        <v>103.51</v>
      </c>
      <c r="H129" s="108">
        <f t="shared" si="13"/>
        <v>1178.42</v>
      </c>
    </row>
    <row r="130" spans="1:8">
      <c r="A130" s="105" t="s">
        <v>136</v>
      </c>
      <c r="B130" s="102">
        <v>49.5</v>
      </c>
      <c r="C130" s="79">
        <v>468.01</v>
      </c>
      <c r="D130" s="101">
        <v>27.65</v>
      </c>
      <c r="E130" s="79">
        <v>0</v>
      </c>
      <c r="F130" s="101">
        <f t="shared" si="12"/>
        <v>495.66</v>
      </c>
      <c r="G130" s="79">
        <v>45.43</v>
      </c>
      <c r="H130" s="108">
        <f t="shared" si="13"/>
        <v>541.09</v>
      </c>
    </row>
  </sheetData>
  <mergeCells count="6">
    <mergeCell ref="A2:H2"/>
    <mergeCell ref="C4:F4"/>
    <mergeCell ref="A4:A5"/>
    <mergeCell ref="B4:B5"/>
    <mergeCell ref="G4:G5"/>
    <mergeCell ref="H4:H5"/>
  </mergeCells>
  <phoneticPr fontId="38" type="noConversion"/>
  <pageMargins left="0.35433070866141736" right="0.43307086614173229" top="0.59055118110236227" bottom="1.6535433070866143" header="0.51181102362204722"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P271"/>
  <sheetViews>
    <sheetView showZeros="0" zoomScaleNormal="100" workbookViewId="0">
      <pane ySplit="7" topLeftCell="A227" activePane="bottomLeft" state="frozen"/>
      <selection pane="bottomLeft" activeCell="C230" sqref="C230"/>
    </sheetView>
  </sheetViews>
  <sheetFormatPr defaultColWidth="9" defaultRowHeight="14.25"/>
  <cols>
    <col min="1" max="1" width="20.25" style="53" customWidth="1"/>
    <col min="2" max="10" width="10.375" style="53" customWidth="1"/>
    <col min="11" max="11" width="10.375" style="54" customWidth="1"/>
    <col min="12" max="14" width="10.375" style="53" customWidth="1"/>
    <col min="15" max="15" width="9.375" style="53"/>
    <col min="16" max="16370" width="9" style="53"/>
    <col min="16371" max="16384" width="9" style="111"/>
  </cols>
  <sheetData>
    <row r="1" spans="1:15" s="53" customFormat="1" ht="12.95" customHeight="1">
      <c r="A1" s="73" t="s">
        <v>137</v>
      </c>
      <c r="B1" s="74"/>
      <c r="C1" s="74"/>
      <c r="D1" s="74"/>
      <c r="E1" s="74"/>
      <c r="F1" s="74"/>
      <c r="G1" s="74"/>
      <c r="H1" s="74"/>
      <c r="I1" s="74"/>
      <c r="J1" s="74"/>
      <c r="K1" s="74"/>
      <c r="L1" s="74"/>
      <c r="M1" s="74"/>
      <c r="N1" s="74"/>
    </row>
    <row r="2" spans="1:15" s="53" customFormat="1" ht="24.75" customHeight="1">
      <c r="A2" s="123" t="s">
        <v>138</v>
      </c>
      <c r="B2" s="123"/>
      <c r="C2" s="123"/>
      <c r="D2" s="123"/>
      <c r="E2" s="123"/>
      <c r="F2" s="123"/>
      <c r="G2" s="123"/>
      <c r="H2" s="123"/>
      <c r="I2" s="123"/>
      <c r="J2" s="123"/>
      <c r="K2" s="123"/>
      <c r="L2" s="123"/>
      <c r="M2" s="123"/>
      <c r="N2" s="123"/>
    </row>
    <row r="3" spans="1:15" s="53" customFormat="1">
      <c r="A3" s="75"/>
      <c r="B3" s="75"/>
      <c r="C3" s="75"/>
      <c r="D3" s="74"/>
      <c r="E3" s="74"/>
      <c r="F3" s="74"/>
      <c r="G3" s="74"/>
      <c r="H3" s="74"/>
      <c r="I3" s="74"/>
      <c r="J3" s="74"/>
      <c r="K3" s="90"/>
      <c r="L3" s="75"/>
      <c r="M3" s="75"/>
      <c r="N3" s="124" t="s">
        <v>2</v>
      </c>
      <c r="O3" s="124"/>
    </row>
    <row r="4" spans="1:15" s="53" customFormat="1" ht="23.25" customHeight="1">
      <c r="A4" s="126" t="s">
        <v>3</v>
      </c>
      <c r="B4" s="126" t="s">
        <v>4</v>
      </c>
      <c r="C4" s="125" t="s">
        <v>139</v>
      </c>
      <c r="D4" s="125"/>
      <c r="E4" s="125"/>
      <c r="F4" s="125" t="s">
        <v>9</v>
      </c>
      <c r="G4" s="125"/>
      <c r="H4" s="125"/>
      <c r="I4" s="125"/>
      <c r="J4" s="125"/>
      <c r="K4" s="125"/>
      <c r="L4" s="125"/>
      <c r="M4" s="125"/>
      <c r="N4" s="125" t="s">
        <v>10</v>
      </c>
      <c r="O4" s="125" t="s">
        <v>12</v>
      </c>
    </row>
    <row r="5" spans="1:15" s="53" customFormat="1" ht="20.100000000000001" customHeight="1">
      <c r="A5" s="127"/>
      <c r="B5" s="127"/>
      <c r="C5" s="114" t="s">
        <v>140</v>
      </c>
      <c r="D5" s="125" t="s">
        <v>141</v>
      </c>
      <c r="E5" s="125" t="s">
        <v>142</v>
      </c>
      <c r="F5" s="114" t="s">
        <v>140</v>
      </c>
      <c r="G5" s="125" t="s">
        <v>141</v>
      </c>
      <c r="H5" s="125" t="s">
        <v>142</v>
      </c>
      <c r="I5" s="125"/>
      <c r="J5" s="125"/>
      <c r="K5" s="125"/>
      <c r="L5" s="125"/>
      <c r="M5" s="125"/>
      <c r="N5" s="125"/>
      <c r="O5" s="125"/>
    </row>
    <row r="6" spans="1:15" s="53" customFormat="1" ht="38.1" customHeight="1">
      <c r="A6" s="127"/>
      <c r="B6" s="128"/>
      <c r="C6" s="114"/>
      <c r="D6" s="125"/>
      <c r="E6" s="125"/>
      <c r="F6" s="114"/>
      <c r="G6" s="125"/>
      <c r="H6" s="108" t="s">
        <v>11</v>
      </c>
      <c r="I6" s="108" t="s">
        <v>143</v>
      </c>
      <c r="J6" s="108" t="s">
        <v>144</v>
      </c>
      <c r="K6" s="108" t="s">
        <v>145</v>
      </c>
      <c r="L6" s="108" t="s">
        <v>146</v>
      </c>
      <c r="M6" s="108" t="s">
        <v>147</v>
      </c>
      <c r="N6" s="125"/>
      <c r="O6" s="125"/>
    </row>
    <row r="7" spans="1:15" s="53" customFormat="1">
      <c r="A7" s="76" t="s">
        <v>12</v>
      </c>
      <c r="B7" s="76">
        <f>B8+B44+B198</f>
        <v>8375</v>
      </c>
      <c r="C7" s="76">
        <f>C8+C44+C198</f>
        <v>469000</v>
      </c>
      <c r="D7" s="76">
        <f>D8+D44+D198</f>
        <v>389817.3</v>
      </c>
      <c r="E7" s="76">
        <f>E8+E44+E198</f>
        <v>79182.7</v>
      </c>
      <c r="F7" s="76">
        <f>F8+F44+F198</f>
        <v>60300</v>
      </c>
      <c r="G7" s="76">
        <f t="shared" ref="G7:O7" si="0">G8+G44+G198</f>
        <v>53974.7</v>
      </c>
      <c r="H7" s="76">
        <f t="shared" si="0"/>
        <v>6325.3</v>
      </c>
      <c r="I7" s="76">
        <f t="shared" si="0"/>
        <v>276</v>
      </c>
      <c r="J7" s="76">
        <f t="shared" si="0"/>
        <v>1064</v>
      </c>
      <c r="K7" s="76">
        <f t="shared" si="0"/>
        <v>-1720.75</v>
      </c>
      <c r="L7" s="76">
        <f t="shared" si="0"/>
        <v>3408.02</v>
      </c>
      <c r="M7" s="76">
        <f t="shared" si="0"/>
        <v>3298.03</v>
      </c>
      <c r="N7" s="76">
        <f t="shared" si="0"/>
        <v>7304</v>
      </c>
      <c r="O7" s="76">
        <f t="shared" si="0"/>
        <v>92812</v>
      </c>
    </row>
    <row r="8" spans="1:15" s="53" customFormat="1">
      <c r="A8" s="108" t="s">
        <v>13</v>
      </c>
      <c r="B8" s="108">
        <f>SUM(B9:B43)</f>
        <v>0</v>
      </c>
      <c r="C8" s="112">
        <f t="shared" ref="C8:G8" si="1">SUM(C9:C43)</f>
        <v>0</v>
      </c>
      <c r="D8" s="112">
        <f t="shared" si="1"/>
        <v>0</v>
      </c>
      <c r="E8" s="112">
        <f t="shared" si="1"/>
        <v>0</v>
      </c>
      <c r="F8" s="112">
        <f t="shared" si="1"/>
        <v>9737.6299999999992</v>
      </c>
      <c r="G8" s="112">
        <f t="shared" si="1"/>
        <v>9772.86</v>
      </c>
      <c r="H8" s="112">
        <f>SUM(H9:H43)</f>
        <v>-35.229999999999997</v>
      </c>
      <c r="I8" s="112">
        <f>SUM(I9:I43)</f>
        <v>0</v>
      </c>
      <c r="J8" s="112">
        <f t="shared" ref="J8" si="2">SUM(J9:J43)</f>
        <v>194.6</v>
      </c>
      <c r="K8" s="112">
        <f t="shared" ref="K8" si="3">SUM(K9:K43)</f>
        <v>-553</v>
      </c>
      <c r="L8" s="112">
        <f t="shared" ref="L8" si="4">SUM(L9:L43)</f>
        <v>323.17</v>
      </c>
      <c r="M8" s="112">
        <f t="shared" ref="M8" si="5">SUM(M9:M43)</f>
        <v>0</v>
      </c>
      <c r="N8" s="112">
        <f t="shared" ref="N8" si="6">SUM(N9:N43)</f>
        <v>94</v>
      </c>
      <c r="O8" s="112">
        <f>SUM(O9:O43)</f>
        <v>58.77</v>
      </c>
    </row>
    <row r="9" spans="1:15" s="53" customFormat="1">
      <c r="A9" s="78" t="s">
        <v>14</v>
      </c>
      <c r="B9" s="78"/>
      <c r="C9" s="79"/>
      <c r="D9" s="79"/>
      <c r="E9" s="77">
        <f t="shared" ref="E9:E71" si="7">C9-D9</f>
        <v>0</v>
      </c>
      <c r="F9" s="77">
        <v>415.3</v>
      </c>
      <c r="G9" s="80">
        <v>415.3</v>
      </c>
      <c r="H9" s="77">
        <f t="shared" ref="H9:H71" si="8">F9-G9</f>
        <v>0</v>
      </c>
      <c r="I9" s="79">
        <v>0</v>
      </c>
      <c r="J9" s="79">
        <v>0</v>
      </c>
      <c r="K9" s="79">
        <v>-129.19999999999999</v>
      </c>
      <c r="L9" s="79">
        <v>129.19999999999999</v>
      </c>
      <c r="M9" s="79"/>
      <c r="N9" s="79">
        <v>0</v>
      </c>
      <c r="O9" s="76">
        <f t="shared" ref="O9:O71" si="9">E9+H9+N9</f>
        <v>0</v>
      </c>
    </row>
    <row r="10" spans="1:15" s="53" customFormat="1">
      <c r="A10" s="78" t="s">
        <v>15</v>
      </c>
      <c r="B10" s="78"/>
      <c r="C10" s="79"/>
      <c r="D10" s="79"/>
      <c r="E10" s="77">
        <f t="shared" si="7"/>
        <v>0</v>
      </c>
      <c r="F10" s="77">
        <v>20</v>
      </c>
      <c r="G10" s="80">
        <v>0</v>
      </c>
      <c r="H10" s="77">
        <f t="shared" si="8"/>
        <v>20</v>
      </c>
      <c r="I10" s="79">
        <v>0</v>
      </c>
      <c r="J10" s="79">
        <v>20</v>
      </c>
      <c r="K10" s="79">
        <v>0</v>
      </c>
      <c r="L10" s="79">
        <v>0</v>
      </c>
      <c r="M10" s="79"/>
      <c r="N10" s="79">
        <v>0</v>
      </c>
      <c r="O10" s="76">
        <f t="shared" si="9"/>
        <v>20</v>
      </c>
    </row>
    <row r="11" spans="1:15" s="53" customFormat="1">
      <c r="A11" s="78" t="s">
        <v>17</v>
      </c>
      <c r="B11" s="78"/>
      <c r="C11" s="79"/>
      <c r="D11" s="79"/>
      <c r="E11" s="77">
        <f t="shared" si="7"/>
        <v>0</v>
      </c>
      <c r="F11" s="77">
        <v>483</v>
      </c>
      <c r="G11" s="80">
        <v>483</v>
      </c>
      <c r="H11" s="77">
        <f t="shared" si="8"/>
        <v>0</v>
      </c>
      <c r="I11" s="79">
        <v>0</v>
      </c>
      <c r="J11" s="79">
        <v>0</v>
      </c>
      <c r="K11" s="79">
        <v>0</v>
      </c>
      <c r="L11" s="79">
        <v>0</v>
      </c>
      <c r="M11" s="79"/>
      <c r="N11" s="79">
        <v>0</v>
      </c>
      <c r="O11" s="76">
        <f t="shared" si="9"/>
        <v>0</v>
      </c>
    </row>
    <row r="12" spans="1:15" s="53" customFormat="1">
      <c r="A12" s="81" t="s">
        <v>148</v>
      </c>
      <c r="B12" s="78"/>
      <c r="C12" s="79"/>
      <c r="D12" s="79"/>
      <c r="E12" s="77">
        <f t="shared" si="7"/>
        <v>0</v>
      </c>
      <c r="F12" s="77">
        <v>80</v>
      </c>
      <c r="G12" s="80">
        <v>80</v>
      </c>
      <c r="H12" s="77">
        <f t="shared" si="8"/>
        <v>0</v>
      </c>
      <c r="I12" s="79"/>
      <c r="J12" s="79"/>
      <c r="K12" s="79"/>
      <c r="L12" s="79"/>
      <c r="M12" s="79"/>
      <c r="N12" s="79"/>
      <c r="O12" s="76">
        <f t="shared" si="9"/>
        <v>0</v>
      </c>
    </row>
    <row r="13" spans="1:15" s="53" customFormat="1">
      <c r="A13" s="82" t="s">
        <v>18</v>
      </c>
      <c r="B13" s="82"/>
      <c r="C13" s="83"/>
      <c r="D13" s="83"/>
      <c r="E13" s="77">
        <f t="shared" si="7"/>
        <v>0</v>
      </c>
      <c r="F13" s="77">
        <v>2336.73</v>
      </c>
      <c r="G13" s="80">
        <v>2774.66</v>
      </c>
      <c r="H13" s="77">
        <f t="shared" si="8"/>
        <v>-437.93</v>
      </c>
      <c r="I13" s="79">
        <v>0</v>
      </c>
      <c r="J13" s="79">
        <v>0</v>
      </c>
      <c r="K13" s="79">
        <v>0</v>
      </c>
      <c r="L13" s="79">
        <v>-437.93</v>
      </c>
      <c r="M13" s="83"/>
      <c r="N13" s="79">
        <v>0</v>
      </c>
      <c r="O13" s="76">
        <f t="shared" si="9"/>
        <v>-437.93</v>
      </c>
    </row>
    <row r="14" spans="1:15" s="53" customFormat="1">
      <c r="A14" s="78" t="s">
        <v>20</v>
      </c>
      <c r="B14" s="78"/>
      <c r="C14" s="78"/>
      <c r="D14" s="78"/>
      <c r="E14" s="77">
        <f t="shared" si="7"/>
        <v>0</v>
      </c>
      <c r="F14" s="77">
        <v>85</v>
      </c>
      <c r="G14" s="80">
        <v>85</v>
      </c>
      <c r="H14" s="77">
        <f t="shared" si="8"/>
        <v>0</v>
      </c>
      <c r="I14" s="79">
        <v>0</v>
      </c>
      <c r="J14" s="79">
        <v>0</v>
      </c>
      <c r="K14" s="79">
        <v>0</v>
      </c>
      <c r="L14" s="79">
        <v>0</v>
      </c>
      <c r="M14" s="78"/>
      <c r="O14" s="76">
        <f t="shared" si="9"/>
        <v>0</v>
      </c>
    </row>
    <row r="15" spans="1:15" s="53" customFormat="1">
      <c r="A15" s="81" t="s">
        <v>149</v>
      </c>
      <c r="B15" s="78"/>
      <c r="C15" s="78"/>
      <c r="D15" s="78"/>
      <c r="E15" s="77">
        <f t="shared" si="7"/>
        <v>0</v>
      </c>
      <c r="F15" s="77">
        <v>10</v>
      </c>
      <c r="G15" s="80">
        <v>10</v>
      </c>
      <c r="H15" s="77">
        <f t="shared" si="8"/>
        <v>0</v>
      </c>
      <c r="I15" s="79"/>
      <c r="J15" s="79"/>
      <c r="K15" s="79"/>
      <c r="L15" s="79"/>
      <c r="M15" s="78"/>
      <c r="N15" s="79"/>
      <c r="O15" s="76">
        <f t="shared" si="9"/>
        <v>0</v>
      </c>
    </row>
    <row r="16" spans="1:15" s="53" customFormat="1">
      <c r="A16" s="81" t="s">
        <v>150</v>
      </c>
      <c r="B16" s="78"/>
      <c r="C16" s="78"/>
      <c r="D16" s="78"/>
      <c r="E16" s="77">
        <f t="shared" si="7"/>
        <v>0</v>
      </c>
      <c r="F16" s="77">
        <v>171.8</v>
      </c>
      <c r="G16" s="80">
        <v>171.8</v>
      </c>
      <c r="H16" s="77">
        <f t="shared" si="8"/>
        <v>0</v>
      </c>
      <c r="I16" s="79"/>
      <c r="J16" s="79"/>
      <c r="K16" s="79"/>
      <c r="L16" s="79"/>
      <c r="M16" s="78"/>
      <c r="N16" s="79"/>
      <c r="O16" s="76">
        <f t="shared" si="9"/>
        <v>0</v>
      </c>
    </row>
    <row r="17" spans="1:15" s="53" customFormat="1">
      <c r="A17" s="78" t="s">
        <v>151</v>
      </c>
      <c r="B17" s="78"/>
      <c r="C17" s="78"/>
      <c r="D17" s="78"/>
      <c r="E17" s="77">
        <f t="shared" si="7"/>
        <v>0</v>
      </c>
      <c r="F17" s="77">
        <v>109.5</v>
      </c>
      <c r="G17" s="80">
        <v>109.5</v>
      </c>
      <c r="H17" s="77">
        <f t="shared" si="8"/>
        <v>0</v>
      </c>
      <c r="I17" s="79"/>
      <c r="J17" s="79"/>
      <c r="K17" s="79">
        <v>-109.5</v>
      </c>
      <c r="L17" s="79">
        <v>109.5</v>
      </c>
      <c r="M17" s="78"/>
      <c r="N17" s="79">
        <v>0</v>
      </c>
      <c r="O17" s="76">
        <f t="shared" si="9"/>
        <v>0</v>
      </c>
    </row>
    <row r="18" spans="1:15" s="53" customFormat="1">
      <c r="A18" s="78" t="s">
        <v>152</v>
      </c>
      <c r="B18" s="78"/>
      <c r="C18" s="78"/>
      <c r="D18" s="78"/>
      <c r="E18" s="77">
        <f t="shared" si="7"/>
        <v>0</v>
      </c>
      <c r="F18" s="77">
        <v>25</v>
      </c>
      <c r="G18" s="80">
        <v>25</v>
      </c>
      <c r="H18" s="77">
        <f t="shared" si="8"/>
        <v>0</v>
      </c>
      <c r="I18" s="79"/>
      <c r="J18" s="79"/>
      <c r="K18" s="79">
        <v>-25</v>
      </c>
      <c r="L18" s="79">
        <v>25</v>
      </c>
      <c r="M18" s="78"/>
      <c r="N18" s="79">
        <v>0</v>
      </c>
      <c r="O18" s="76">
        <f t="shared" si="9"/>
        <v>0</v>
      </c>
    </row>
    <row r="19" spans="1:15" s="53" customFormat="1">
      <c r="A19" s="78" t="s">
        <v>21</v>
      </c>
      <c r="B19" s="78"/>
      <c r="C19" s="78"/>
      <c r="D19" s="78"/>
      <c r="E19" s="77">
        <f t="shared" si="7"/>
        <v>0</v>
      </c>
      <c r="F19" s="77">
        <v>30</v>
      </c>
      <c r="G19" s="80">
        <v>30</v>
      </c>
      <c r="H19" s="77">
        <f t="shared" si="8"/>
        <v>0</v>
      </c>
      <c r="I19" s="79">
        <v>0</v>
      </c>
      <c r="J19" s="79">
        <v>0</v>
      </c>
      <c r="K19" s="79">
        <v>0</v>
      </c>
      <c r="L19" s="79">
        <v>0</v>
      </c>
      <c r="M19" s="78"/>
      <c r="N19" s="79">
        <v>0</v>
      </c>
      <c r="O19" s="76">
        <f t="shared" si="9"/>
        <v>0</v>
      </c>
    </row>
    <row r="20" spans="1:15" s="53" customFormat="1">
      <c r="A20" s="78" t="s">
        <v>22</v>
      </c>
      <c r="B20" s="78"/>
      <c r="C20" s="78"/>
      <c r="D20" s="78"/>
      <c r="E20" s="77">
        <f t="shared" si="7"/>
        <v>0</v>
      </c>
      <c r="F20" s="77">
        <v>1835.55</v>
      </c>
      <c r="G20" s="80">
        <v>1831.3</v>
      </c>
      <c r="H20" s="77">
        <f t="shared" si="8"/>
        <v>4.25</v>
      </c>
      <c r="I20" s="79">
        <v>0</v>
      </c>
      <c r="J20" s="79">
        <v>0</v>
      </c>
      <c r="K20" s="79">
        <v>-25.05</v>
      </c>
      <c r="L20" s="79">
        <v>29.3</v>
      </c>
      <c r="M20" s="78"/>
      <c r="N20" s="79">
        <v>0</v>
      </c>
      <c r="O20" s="76">
        <f t="shared" si="9"/>
        <v>4.25</v>
      </c>
    </row>
    <row r="21" spans="1:15" s="53" customFormat="1">
      <c r="A21" s="84" t="s">
        <v>23</v>
      </c>
      <c r="B21" s="84"/>
      <c r="C21" s="84"/>
      <c r="D21" s="84"/>
      <c r="E21" s="77">
        <f t="shared" si="7"/>
        <v>0</v>
      </c>
      <c r="F21" s="77">
        <v>2732.05</v>
      </c>
      <c r="G21" s="80">
        <v>2396.9</v>
      </c>
      <c r="H21" s="77">
        <f t="shared" si="8"/>
        <v>335.15</v>
      </c>
      <c r="I21" s="79">
        <v>0</v>
      </c>
      <c r="J21" s="79">
        <v>144.6</v>
      </c>
      <c r="K21" s="79">
        <v>-227.05</v>
      </c>
      <c r="L21" s="79">
        <v>417.6</v>
      </c>
      <c r="M21" s="84"/>
      <c r="N21" s="79">
        <v>94</v>
      </c>
      <c r="O21" s="76">
        <f t="shared" si="9"/>
        <v>429.15</v>
      </c>
    </row>
    <row r="22" spans="1:15" s="53" customFormat="1">
      <c r="A22" s="82" t="s">
        <v>24</v>
      </c>
      <c r="B22" s="82"/>
      <c r="C22" s="82"/>
      <c r="D22" s="82"/>
      <c r="E22" s="77">
        <f t="shared" si="7"/>
        <v>0</v>
      </c>
      <c r="F22" s="77">
        <v>339.7</v>
      </c>
      <c r="G22" s="80">
        <v>314.7</v>
      </c>
      <c r="H22" s="77">
        <f t="shared" si="8"/>
        <v>25</v>
      </c>
      <c r="I22" s="79">
        <v>0</v>
      </c>
      <c r="J22" s="79">
        <v>25</v>
      </c>
      <c r="K22" s="79">
        <v>0</v>
      </c>
      <c r="L22" s="79">
        <v>0</v>
      </c>
      <c r="M22" s="82"/>
      <c r="N22" s="79">
        <v>0</v>
      </c>
      <c r="O22" s="76">
        <f t="shared" si="9"/>
        <v>25</v>
      </c>
    </row>
    <row r="23" spans="1:15" s="53" customFormat="1">
      <c r="A23" s="78" t="s">
        <v>25</v>
      </c>
      <c r="B23" s="78"/>
      <c r="C23" s="78"/>
      <c r="D23" s="78"/>
      <c r="E23" s="77">
        <f t="shared" si="7"/>
        <v>0</v>
      </c>
      <c r="F23" s="77">
        <v>50</v>
      </c>
      <c r="G23" s="80">
        <v>45</v>
      </c>
      <c r="H23" s="77">
        <f t="shared" si="8"/>
        <v>5</v>
      </c>
      <c r="I23" s="79">
        <v>0</v>
      </c>
      <c r="J23" s="79">
        <v>0</v>
      </c>
      <c r="K23" s="79">
        <v>5</v>
      </c>
      <c r="L23" s="79">
        <v>0</v>
      </c>
      <c r="M23" s="78"/>
      <c r="N23" s="79">
        <v>0</v>
      </c>
      <c r="O23" s="76">
        <f t="shared" si="9"/>
        <v>5</v>
      </c>
    </row>
    <row r="24" spans="1:15" s="53" customFormat="1">
      <c r="A24" s="78" t="s">
        <v>26</v>
      </c>
      <c r="B24" s="78"/>
      <c r="C24" s="78"/>
      <c r="D24" s="78"/>
      <c r="E24" s="77">
        <f t="shared" si="7"/>
        <v>0</v>
      </c>
      <c r="F24" s="77">
        <v>278</v>
      </c>
      <c r="G24" s="80">
        <v>278</v>
      </c>
      <c r="H24" s="77">
        <f t="shared" si="8"/>
        <v>0</v>
      </c>
      <c r="I24" s="79">
        <v>0</v>
      </c>
      <c r="J24" s="79">
        <v>0</v>
      </c>
      <c r="K24" s="79">
        <v>-47</v>
      </c>
      <c r="L24" s="79">
        <v>47</v>
      </c>
      <c r="M24" s="78"/>
      <c r="N24" s="79">
        <v>0</v>
      </c>
      <c r="O24" s="76">
        <f t="shared" si="9"/>
        <v>0</v>
      </c>
    </row>
    <row r="25" spans="1:15" s="53" customFormat="1">
      <c r="A25" s="78" t="s">
        <v>28</v>
      </c>
      <c r="B25" s="78"/>
      <c r="C25" s="78"/>
      <c r="D25" s="78"/>
      <c r="E25" s="77">
        <f t="shared" si="7"/>
        <v>0</v>
      </c>
      <c r="F25" s="77">
        <v>11.5</v>
      </c>
      <c r="G25" s="80">
        <v>11</v>
      </c>
      <c r="H25" s="77">
        <f t="shared" si="8"/>
        <v>0.5</v>
      </c>
      <c r="I25" s="79">
        <v>0</v>
      </c>
      <c r="J25" s="79">
        <v>0</v>
      </c>
      <c r="K25" s="79">
        <v>0.5</v>
      </c>
      <c r="L25" s="79">
        <v>0</v>
      </c>
      <c r="M25" s="78"/>
      <c r="N25" s="79">
        <v>0</v>
      </c>
      <c r="O25" s="76">
        <f t="shared" si="9"/>
        <v>0.5</v>
      </c>
    </row>
    <row r="26" spans="1:15" s="53" customFormat="1">
      <c r="A26" s="78" t="s">
        <v>29</v>
      </c>
      <c r="B26" s="78"/>
      <c r="C26" s="78"/>
      <c r="D26" s="78"/>
      <c r="E26" s="77">
        <f t="shared" si="7"/>
        <v>0</v>
      </c>
      <c r="F26" s="77">
        <v>2.5</v>
      </c>
      <c r="G26" s="80">
        <v>1</v>
      </c>
      <c r="H26" s="77">
        <f t="shared" si="8"/>
        <v>1.5</v>
      </c>
      <c r="I26" s="79">
        <v>0</v>
      </c>
      <c r="J26" s="79">
        <v>0</v>
      </c>
      <c r="K26" s="79">
        <v>1.5</v>
      </c>
      <c r="L26" s="79">
        <v>0</v>
      </c>
      <c r="M26" s="78"/>
      <c r="N26" s="79">
        <v>0</v>
      </c>
      <c r="O26" s="76">
        <f t="shared" si="9"/>
        <v>1.5</v>
      </c>
    </row>
    <row r="27" spans="1:15" s="53" customFormat="1">
      <c r="A27" s="81" t="s">
        <v>153</v>
      </c>
      <c r="B27" s="78"/>
      <c r="C27" s="78"/>
      <c r="D27" s="78"/>
      <c r="E27" s="77">
        <f t="shared" si="7"/>
        <v>0</v>
      </c>
      <c r="F27" s="77">
        <v>1</v>
      </c>
      <c r="G27" s="80">
        <v>1</v>
      </c>
      <c r="H27" s="77">
        <f t="shared" si="8"/>
        <v>0</v>
      </c>
      <c r="I27" s="79"/>
      <c r="J27" s="79"/>
      <c r="K27" s="79"/>
      <c r="L27" s="79"/>
      <c r="M27" s="78"/>
      <c r="N27" s="79"/>
      <c r="O27" s="76">
        <f t="shared" si="9"/>
        <v>0</v>
      </c>
    </row>
    <row r="28" spans="1:15" s="53" customFormat="1">
      <c r="A28" s="78" t="s">
        <v>30</v>
      </c>
      <c r="B28" s="78"/>
      <c r="C28" s="78"/>
      <c r="D28" s="78"/>
      <c r="E28" s="77">
        <f t="shared" si="7"/>
        <v>0</v>
      </c>
      <c r="F28" s="77">
        <v>0</v>
      </c>
      <c r="G28" s="80">
        <v>1</v>
      </c>
      <c r="H28" s="77">
        <f t="shared" si="8"/>
        <v>-1</v>
      </c>
      <c r="I28" s="79">
        <v>0</v>
      </c>
      <c r="J28" s="79">
        <v>0</v>
      </c>
      <c r="K28" s="79">
        <v>-1</v>
      </c>
      <c r="L28" s="79">
        <v>0</v>
      </c>
      <c r="M28" s="78"/>
      <c r="N28" s="79">
        <v>0</v>
      </c>
      <c r="O28" s="76">
        <f t="shared" si="9"/>
        <v>-1</v>
      </c>
    </row>
    <row r="29" spans="1:15" s="53" customFormat="1">
      <c r="A29" s="78" t="s">
        <v>31</v>
      </c>
      <c r="B29" s="78"/>
      <c r="C29" s="78"/>
      <c r="D29" s="78"/>
      <c r="E29" s="77">
        <f t="shared" si="7"/>
        <v>0</v>
      </c>
      <c r="F29" s="77">
        <v>99</v>
      </c>
      <c r="G29" s="80">
        <v>94.2</v>
      </c>
      <c r="H29" s="77">
        <f t="shared" si="8"/>
        <v>4.8</v>
      </c>
      <c r="I29" s="79">
        <v>0</v>
      </c>
      <c r="J29" s="79">
        <v>0</v>
      </c>
      <c r="K29" s="79">
        <v>4.8</v>
      </c>
      <c r="L29" s="79">
        <v>0</v>
      </c>
      <c r="M29" s="78"/>
      <c r="N29" s="79">
        <v>0</v>
      </c>
      <c r="O29" s="76">
        <f t="shared" si="9"/>
        <v>4.8</v>
      </c>
    </row>
    <row r="30" spans="1:15" s="53" customFormat="1">
      <c r="A30" s="78" t="s">
        <v>32</v>
      </c>
      <c r="B30" s="78"/>
      <c r="C30" s="78"/>
      <c r="D30" s="78"/>
      <c r="E30" s="77">
        <f t="shared" si="7"/>
        <v>0</v>
      </c>
      <c r="F30" s="77">
        <v>51</v>
      </c>
      <c r="G30" s="80">
        <v>51</v>
      </c>
      <c r="H30" s="77">
        <f t="shared" si="8"/>
        <v>0</v>
      </c>
      <c r="I30" s="79">
        <v>0</v>
      </c>
      <c r="J30" s="79">
        <v>0</v>
      </c>
      <c r="K30" s="79">
        <v>0</v>
      </c>
      <c r="L30" s="79">
        <v>0</v>
      </c>
      <c r="M30" s="78"/>
      <c r="N30" s="79">
        <v>0</v>
      </c>
      <c r="O30" s="76">
        <f t="shared" si="9"/>
        <v>0</v>
      </c>
    </row>
    <row r="31" spans="1:15" s="53" customFormat="1">
      <c r="A31" s="78" t="s">
        <v>33</v>
      </c>
      <c r="B31" s="78"/>
      <c r="C31" s="78"/>
      <c r="D31" s="78"/>
      <c r="E31" s="77">
        <f t="shared" si="7"/>
        <v>0</v>
      </c>
      <c r="F31" s="77">
        <v>2</v>
      </c>
      <c r="G31" s="80">
        <v>1</v>
      </c>
      <c r="H31" s="77">
        <f t="shared" si="8"/>
        <v>1</v>
      </c>
      <c r="I31" s="79">
        <v>0</v>
      </c>
      <c r="J31" s="79">
        <v>0</v>
      </c>
      <c r="K31" s="79">
        <v>1</v>
      </c>
      <c r="L31" s="79">
        <v>0</v>
      </c>
      <c r="M31" s="78"/>
      <c r="N31" s="79">
        <v>0</v>
      </c>
      <c r="O31" s="76">
        <f t="shared" si="9"/>
        <v>1</v>
      </c>
    </row>
    <row r="32" spans="1:15" s="53" customFormat="1">
      <c r="A32" s="81" t="s">
        <v>154</v>
      </c>
      <c r="B32" s="78"/>
      <c r="C32" s="78"/>
      <c r="D32" s="78"/>
      <c r="E32" s="77">
        <f t="shared" si="7"/>
        <v>0</v>
      </c>
      <c r="F32" s="77">
        <v>61</v>
      </c>
      <c r="G32" s="80">
        <v>61</v>
      </c>
      <c r="H32" s="77">
        <f t="shared" si="8"/>
        <v>0</v>
      </c>
      <c r="I32" s="79"/>
      <c r="J32" s="79"/>
      <c r="K32" s="79"/>
      <c r="L32" s="79"/>
      <c r="M32" s="78"/>
      <c r="N32" s="79"/>
      <c r="O32" s="76">
        <f t="shared" si="9"/>
        <v>0</v>
      </c>
    </row>
    <row r="33" spans="1:15" s="53" customFormat="1">
      <c r="A33" s="81" t="s">
        <v>155</v>
      </c>
      <c r="B33" s="78"/>
      <c r="C33" s="78"/>
      <c r="D33" s="78"/>
      <c r="E33" s="77">
        <f t="shared" si="7"/>
        <v>0</v>
      </c>
      <c r="F33" s="77">
        <v>51</v>
      </c>
      <c r="G33" s="80">
        <v>51</v>
      </c>
      <c r="H33" s="77">
        <f t="shared" si="8"/>
        <v>0</v>
      </c>
      <c r="I33" s="79"/>
      <c r="J33" s="79"/>
      <c r="K33" s="79"/>
      <c r="L33" s="79"/>
      <c r="M33" s="78"/>
      <c r="N33" s="79"/>
      <c r="O33" s="76">
        <f t="shared" si="9"/>
        <v>0</v>
      </c>
    </row>
    <row r="34" spans="1:15" s="53" customFormat="1">
      <c r="A34" s="81" t="s">
        <v>156</v>
      </c>
      <c r="B34" s="78"/>
      <c r="C34" s="78"/>
      <c r="D34" s="78"/>
      <c r="E34" s="77">
        <f t="shared" si="7"/>
        <v>0</v>
      </c>
      <c r="F34" s="77">
        <v>1</v>
      </c>
      <c r="G34" s="80">
        <v>1</v>
      </c>
      <c r="H34" s="77">
        <f t="shared" si="8"/>
        <v>0</v>
      </c>
      <c r="I34" s="79"/>
      <c r="J34" s="79"/>
      <c r="K34" s="79"/>
      <c r="L34" s="79"/>
      <c r="M34" s="78"/>
      <c r="N34" s="79"/>
      <c r="O34" s="76">
        <f t="shared" si="9"/>
        <v>0</v>
      </c>
    </row>
    <row r="35" spans="1:15" s="53" customFormat="1">
      <c r="A35" s="81" t="s">
        <v>157</v>
      </c>
      <c r="B35" s="78"/>
      <c r="C35" s="78"/>
      <c r="D35" s="78"/>
      <c r="E35" s="77">
        <f t="shared" si="7"/>
        <v>0</v>
      </c>
      <c r="F35" s="77">
        <v>1</v>
      </c>
      <c r="G35" s="80">
        <v>1</v>
      </c>
      <c r="H35" s="77">
        <f t="shared" si="8"/>
        <v>0</v>
      </c>
      <c r="I35" s="79"/>
      <c r="J35" s="79"/>
      <c r="K35" s="79"/>
      <c r="L35" s="79"/>
      <c r="M35" s="78"/>
      <c r="N35" s="79"/>
      <c r="O35" s="76">
        <f t="shared" si="9"/>
        <v>0</v>
      </c>
    </row>
    <row r="36" spans="1:15" s="53" customFormat="1">
      <c r="A36" s="78" t="s">
        <v>34</v>
      </c>
      <c r="B36" s="78"/>
      <c r="C36" s="78"/>
      <c r="D36" s="78"/>
      <c r="E36" s="77">
        <f t="shared" si="7"/>
        <v>0</v>
      </c>
      <c r="F36" s="77">
        <v>80</v>
      </c>
      <c r="G36" s="80">
        <v>80</v>
      </c>
      <c r="H36" s="77">
        <f t="shared" si="8"/>
        <v>0</v>
      </c>
      <c r="I36" s="79">
        <v>0</v>
      </c>
      <c r="J36" s="79">
        <v>0</v>
      </c>
      <c r="K36" s="79">
        <v>0</v>
      </c>
      <c r="L36" s="79">
        <v>0</v>
      </c>
      <c r="M36" s="78"/>
      <c r="N36" s="79">
        <v>0</v>
      </c>
      <c r="O36" s="76">
        <f t="shared" si="9"/>
        <v>0</v>
      </c>
    </row>
    <row r="37" spans="1:15" s="53" customFormat="1">
      <c r="A37" s="81" t="s">
        <v>158</v>
      </c>
      <c r="B37" s="78"/>
      <c r="C37" s="78"/>
      <c r="D37" s="78"/>
      <c r="E37" s="77">
        <f t="shared" si="7"/>
        <v>0</v>
      </c>
      <c r="F37" s="77">
        <v>3</v>
      </c>
      <c r="G37" s="80">
        <v>3</v>
      </c>
      <c r="H37" s="77">
        <f t="shared" si="8"/>
        <v>0</v>
      </c>
      <c r="I37" s="79"/>
      <c r="J37" s="79"/>
      <c r="K37" s="79"/>
      <c r="L37" s="79"/>
      <c r="M37" s="78"/>
      <c r="N37" s="79"/>
      <c r="O37" s="76">
        <f t="shared" si="9"/>
        <v>0</v>
      </c>
    </row>
    <row r="38" spans="1:15" s="53" customFormat="1">
      <c r="A38" s="78" t="s">
        <v>39</v>
      </c>
      <c r="B38" s="78"/>
      <c r="C38" s="78"/>
      <c r="D38" s="78"/>
      <c r="E38" s="77">
        <f t="shared" si="7"/>
        <v>0</v>
      </c>
      <c r="F38" s="77">
        <v>176</v>
      </c>
      <c r="G38" s="80">
        <v>176</v>
      </c>
      <c r="H38" s="77">
        <f t="shared" si="8"/>
        <v>0</v>
      </c>
      <c r="I38" s="79">
        <v>0</v>
      </c>
      <c r="J38" s="79">
        <v>0</v>
      </c>
      <c r="K38" s="79">
        <v>0</v>
      </c>
      <c r="L38" s="79">
        <v>0</v>
      </c>
      <c r="M38" s="78"/>
      <c r="N38" s="79">
        <v>0</v>
      </c>
      <c r="O38" s="76">
        <f t="shared" si="9"/>
        <v>0</v>
      </c>
    </row>
    <row r="39" spans="1:15" s="53" customFormat="1">
      <c r="A39" s="81" t="s">
        <v>40</v>
      </c>
      <c r="B39" s="78"/>
      <c r="C39" s="78"/>
      <c r="D39" s="78"/>
      <c r="E39" s="77">
        <f t="shared" si="7"/>
        <v>0</v>
      </c>
      <c r="F39" s="77">
        <v>1</v>
      </c>
      <c r="G39" s="80">
        <v>1</v>
      </c>
      <c r="H39" s="77">
        <f t="shared" si="8"/>
        <v>0</v>
      </c>
      <c r="I39" s="79"/>
      <c r="J39" s="79"/>
      <c r="K39" s="79"/>
      <c r="L39" s="79"/>
      <c r="M39" s="78"/>
      <c r="N39" s="79"/>
      <c r="O39" s="76">
        <f t="shared" si="9"/>
        <v>0</v>
      </c>
    </row>
    <row r="40" spans="1:15" s="53" customFormat="1">
      <c r="A40" s="78" t="s">
        <v>41</v>
      </c>
      <c r="B40" s="78"/>
      <c r="C40" s="78"/>
      <c r="D40" s="78"/>
      <c r="E40" s="77">
        <f t="shared" si="7"/>
        <v>0</v>
      </c>
      <c r="F40" s="77">
        <v>140.5</v>
      </c>
      <c r="G40" s="80">
        <v>134</v>
      </c>
      <c r="H40" s="77">
        <f t="shared" si="8"/>
        <v>6.5</v>
      </c>
      <c r="I40" s="79">
        <v>0</v>
      </c>
      <c r="J40" s="79">
        <v>5</v>
      </c>
      <c r="K40" s="79">
        <v>1.5</v>
      </c>
      <c r="L40" s="79">
        <v>0</v>
      </c>
      <c r="M40" s="78"/>
      <c r="N40" s="79">
        <v>0</v>
      </c>
      <c r="O40" s="76">
        <f t="shared" si="9"/>
        <v>6.5</v>
      </c>
    </row>
    <row r="41" spans="1:15" s="53" customFormat="1">
      <c r="A41" s="81" t="s">
        <v>159</v>
      </c>
      <c r="B41" s="78"/>
      <c r="C41" s="78"/>
      <c r="D41" s="78"/>
      <c r="E41" s="77">
        <f t="shared" si="7"/>
        <v>0</v>
      </c>
      <c r="F41" s="77">
        <v>1</v>
      </c>
      <c r="G41" s="80">
        <v>1</v>
      </c>
      <c r="H41" s="77">
        <f t="shared" si="8"/>
        <v>0</v>
      </c>
      <c r="I41" s="79"/>
      <c r="J41" s="79"/>
      <c r="K41" s="79"/>
      <c r="L41" s="79"/>
      <c r="M41" s="78"/>
      <c r="N41" s="79"/>
      <c r="O41" s="76">
        <f t="shared" si="9"/>
        <v>0</v>
      </c>
    </row>
    <row r="42" spans="1:15" s="53" customFormat="1">
      <c r="A42" s="81" t="s">
        <v>160</v>
      </c>
      <c r="B42" s="78"/>
      <c r="C42" s="78"/>
      <c r="D42" s="78"/>
      <c r="E42" s="77">
        <f t="shared" si="7"/>
        <v>0</v>
      </c>
      <c r="F42" s="77">
        <v>50</v>
      </c>
      <c r="G42" s="80">
        <v>50</v>
      </c>
      <c r="H42" s="77">
        <f t="shared" si="8"/>
        <v>0</v>
      </c>
      <c r="I42" s="79"/>
      <c r="J42" s="79"/>
      <c r="K42" s="79"/>
      <c r="L42" s="79"/>
      <c r="M42" s="78"/>
      <c r="N42" s="79"/>
      <c r="O42" s="76">
        <f t="shared" si="9"/>
        <v>0</v>
      </c>
    </row>
    <row r="43" spans="1:15" s="53" customFormat="1">
      <c r="A43" s="85" t="s">
        <v>161</v>
      </c>
      <c r="B43" s="78"/>
      <c r="C43" s="78"/>
      <c r="D43" s="78"/>
      <c r="E43" s="77">
        <f t="shared" si="7"/>
        <v>0</v>
      </c>
      <c r="F43" s="77">
        <v>3.5</v>
      </c>
      <c r="G43" s="80">
        <v>3.5</v>
      </c>
      <c r="H43" s="77">
        <f t="shared" si="8"/>
        <v>0</v>
      </c>
      <c r="I43" s="79">
        <v>0</v>
      </c>
      <c r="J43" s="79">
        <v>0</v>
      </c>
      <c r="K43" s="79">
        <v>-3.5</v>
      </c>
      <c r="L43" s="79">
        <v>3.5</v>
      </c>
      <c r="M43" s="78"/>
      <c r="N43" s="79">
        <v>0</v>
      </c>
      <c r="O43" s="76">
        <f t="shared" si="9"/>
        <v>0</v>
      </c>
    </row>
    <row r="44" spans="1:15" s="53" customFormat="1">
      <c r="A44" s="76" t="s">
        <v>42</v>
      </c>
      <c r="B44" s="76">
        <f>B45+B67+B71+B76+B82+B87+B92+B97+B101+B105+B111+B116+B121+B125+B129+B133+B137+B141+B144+B159+B179</f>
        <v>4591.1000000000004</v>
      </c>
      <c r="C44" s="76">
        <f t="shared" ref="C44:O44" si="10">C45+C67+C71+C76+C82+C87+C92+C97+C101+C105+C111+C116+C121+C125+C129+C133+C137+C141+C144+C159+C179</f>
        <v>257101.6</v>
      </c>
      <c r="D44" s="76">
        <f t="shared" si="10"/>
        <v>213694.4</v>
      </c>
      <c r="E44" s="76">
        <f t="shared" si="10"/>
        <v>43407.199999999997</v>
      </c>
      <c r="F44" s="76">
        <f t="shared" si="10"/>
        <v>33870.57</v>
      </c>
      <c r="G44" s="76">
        <f t="shared" si="10"/>
        <v>29690.06</v>
      </c>
      <c r="H44" s="76">
        <f t="shared" si="10"/>
        <v>4180.51</v>
      </c>
      <c r="I44" s="76">
        <f t="shared" si="10"/>
        <v>276</v>
      </c>
      <c r="J44" s="76">
        <f t="shared" si="10"/>
        <v>590.22</v>
      </c>
      <c r="K44" s="76">
        <f t="shared" si="10"/>
        <v>-807.53</v>
      </c>
      <c r="L44" s="76">
        <f t="shared" si="10"/>
        <v>2313.88</v>
      </c>
      <c r="M44" s="76">
        <f t="shared" si="10"/>
        <v>1807.94</v>
      </c>
      <c r="N44" s="76">
        <f t="shared" si="10"/>
        <v>7210</v>
      </c>
      <c r="O44" s="76">
        <f t="shared" si="10"/>
        <v>54797.71</v>
      </c>
    </row>
    <row r="45" spans="1:15" s="53" customFormat="1">
      <c r="A45" s="86" t="s">
        <v>43</v>
      </c>
      <c r="B45" s="86">
        <f>SUM(B46:B66)</f>
        <v>1658.1</v>
      </c>
      <c r="C45" s="86">
        <f t="shared" ref="C45:N45" si="11">SUM(C46:C66)</f>
        <v>92853.6</v>
      </c>
      <c r="D45" s="86">
        <f t="shared" si="11"/>
        <v>77176.88</v>
      </c>
      <c r="E45" s="76">
        <f t="shared" si="7"/>
        <v>15676.72</v>
      </c>
      <c r="F45" s="86">
        <f t="shared" si="11"/>
        <v>5262.75</v>
      </c>
      <c r="G45" s="86">
        <f t="shared" si="11"/>
        <v>4416.6099999999997</v>
      </c>
      <c r="H45" s="76">
        <f t="shared" si="8"/>
        <v>846.14</v>
      </c>
      <c r="I45" s="86">
        <f t="shared" si="11"/>
        <v>3</v>
      </c>
      <c r="J45" s="86">
        <f t="shared" si="11"/>
        <v>109.9</v>
      </c>
      <c r="K45" s="86">
        <f t="shared" si="11"/>
        <v>-274.26</v>
      </c>
      <c r="L45" s="86">
        <f t="shared" si="11"/>
        <v>354.51</v>
      </c>
      <c r="M45" s="86">
        <f t="shared" si="11"/>
        <v>652.99</v>
      </c>
      <c r="N45" s="86">
        <f t="shared" si="11"/>
        <v>840</v>
      </c>
      <c r="O45" s="76">
        <f t="shared" si="9"/>
        <v>17362.86</v>
      </c>
    </row>
    <row r="46" spans="1:15" s="53" customFormat="1">
      <c r="A46" s="87" t="s">
        <v>162</v>
      </c>
      <c r="B46" s="88">
        <v>0</v>
      </c>
      <c r="C46" s="88"/>
      <c r="D46" s="87"/>
      <c r="E46" s="77">
        <f t="shared" si="7"/>
        <v>0</v>
      </c>
      <c r="F46" s="77">
        <v>4363.92</v>
      </c>
      <c r="G46" s="80">
        <v>4173.7700000000004</v>
      </c>
      <c r="H46" s="77">
        <f t="shared" si="8"/>
        <v>190.15</v>
      </c>
      <c r="I46" s="79">
        <v>0</v>
      </c>
      <c r="J46" s="79">
        <v>109.9</v>
      </c>
      <c r="K46" s="79">
        <v>-274.26</v>
      </c>
      <c r="L46" s="79">
        <v>354.51</v>
      </c>
      <c r="M46" s="80"/>
      <c r="N46" s="79">
        <v>840</v>
      </c>
      <c r="O46" s="76">
        <f t="shared" si="9"/>
        <v>1030.1500000000001</v>
      </c>
    </row>
    <row r="47" spans="1:15" s="53" customFormat="1">
      <c r="A47" s="89" t="s">
        <v>163</v>
      </c>
      <c r="B47" s="88">
        <v>71.599999999999994</v>
      </c>
      <c r="C47" s="88">
        <v>4009.6</v>
      </c>
      <c r="D47" s="80">
        <v>3332.69</v>
      </c>
      <c r="E47" s="77">
        <f t="shared" si="7"/>
        <v>676.91</v>
      </c>
      <c r="F47" s="77">
        <v>39.97</v>
      </c>
      <c r="G47" s="80">
        <v>11.74</v>
      </c>
      <c r="H47" s="77">
        <f t="shared" si="8"/>
        <v>28.23</v>
      </c>
      <c r="I47" s="79">
        <v>0</v>
      </c>
      <c r="J47" s="79"/>
      <c r="K47" s="79">
        <v>0</v>
      </c>
      <c r="L47" s="79">
        <v>0</v>
      </c>
      <c r="M47" s="80">
        <v>28.23</v>
      </c>
      <c r="N47" s="79">
        <v>0</v>
      </c>
      <c r="O47" s="76">
        <f t="shared" si="9"/>
        <v>705.14</v>
      </c>
    </row>
    <row r="48" spans="1:15" s="53" customFormat="1">
      <c r="A48" s="89" t="s">
        <v>164</v>
      </c>
      <c r="B48" s="88">
        <v>85.6</v>
      </c>
      <c r="C48" s="88">
        <v>4793.6000000000004</v>
      </c>
      <c r="D48" s="80">
        <v>3984.28</v>
      </c>
      <c r="E48" s="77">
        <f t="shared" si="7"/>
        <v>809.32</v>
      </c>
      <c r="F48" s="77">
        <v>45.45</v>
      </c>
      <c r="G48" s="80">
        <v>11.74</v>
      </c>
      <c r="H48" s="77">
        <f t="shared" si="8"/>
        <v>33.71</v>
      </c>
      <c r="I48" s="79">
        <v>0</v>
      </c>
      <c r="J48" s="79"/>
      <c r="K48" s="79">
        <v>0</v>
      </c>
      <c r="L48" s="79">
        <v>0</v>
      </c>
      <c r="M48" s="80">
        <v>33.71</v>
      </c>
      <c r="N48" s="79">
        <v>0</v>
      </c>
      <c r="O48" s="76">
        <f t="shared" si="9"/>
        <v>843.03</v>
      </c>
    </row>
    <row r="49" spans="1:15" s="53" customFormat="1">
      <c r="A49" s="89" t="s">
        <v>165</v>
      </c>
      <c r="B49" s="88">
        <v>122</v>
      </c>
      <c r="C49" s="88">
        <v>6832</v>
      </c>
      <c r="D49" s="80">
        <v>5678.53</v>
      </c>
      <c r="E49" s="77">
        <f t="shared" si="7"/>
        <v>1153.47</v>
      </c>
      <c r="F49" s="77">
        <v>59.78</v>
      </c>
      <c r="G49" s="80">
        <v>11.74</v>
      </c>
      <c r="H49" s="77">
        <f t="shared" si="8"/>
        <v>48.04</v>
      </c>
      <c r="I49" s="79">
        <v>0</v>
      </c>
      <c r="J49" s="79"/>
      <c r="K49" s="79">
        <v>0</v>
      </c>
      <c r="L49" s="79">
        <v>0</v>
      </c>
      <c r="M49" s="80">
        <v>48.04</v>
      </c>
      <c r="N49" s="79">
        <v>0</v>
      </c>
      <c r="O49" s="76">
        <f t="shared" si="9"/>
        <v>1201.51</v>
      </c>
    </row>
    <row r="50" spans="1:15" s="53" customFormat="1">
      <c r="A50" s="89" t="s">
        <v>166</v>
      </c>
      <c r="B50" s="88">
        <v>192.5</v>
      </c>
      <c r="C50" s="88">
        <v>10780</v>
      </c>
      <c r="D50" s="80">
        <v>8959.98</v>
      </c>
      <c r="E50" s="77">
        <f t="shared" si="7"/>
        <v>1820.02</v>
      </c>
      <c r="F50" s="77">
        <v>87.55</v>
      </c>
      <c r="G50" s="80">
        <v>11.74</v>
      </c>
      <c r="H50" s="77">
        <f t="shared" si="8"/>
        <v>75.81</v>
      </c>
      <c r="I50" s="79">
        <v>0</v>
      </c>
      <c r="J50" s="79"/>
      <c r="K50" s="79">
        <v>0</v>
      </c>
      <c r="L50" s="79">
        <v>0</v>
      </c>
      <c r="M50" s="80">
        <v>75.81</v>
      </c>
      <c r="N50" s="79">
        <v>0</v>
      </c>
      <c r="O50" s="76">
        <f t="shared" si="9"/>
        <v>1895.83</v>
      </c>
    </row>
    <row r="51" spans="1:15" s="53" customFormat="1">
      <c r="A51" s="89" t="s">
        <v>167</v>
      </c>
      <c r="B51" s="88">
        <v>96</v>
      </c>
      <c r="C51" s="88">
        <v>5376</v>
      </c>
      <c r="D51" s="80">
        <v>4468.3500000000004</v>
      </c>
      <c r="E51" s="77">
        <f t="shared" si="7"/>
        <v>907.65</v>
      </c>
      <c r="F51" s="77">
        <v>49.54</v>
      </c>
      <c r="G51" s="80">
        <v>11.74</v>
      </c>
      <c r="H51" s="77">
        <f t="shared" si="8"/>
        <v>37.799999999999997</v>
      </c>
      <c r="I51" s="79">
        <v>0</v>
      </c>
      <c r="J51" s="79"/>
      <c r="K51" s="79">
        <v>0</v>
      </c>
      <c r="L51" s="79">
        <v>0</v>
      </c>
      <c r="M51" s="80">
        <v>37.799999999999997</v>
      </c>
      <c r="N51" s="79">
        <v>0</v>
      </c>
      <c r="O51" s="76">
        <f t="shared" si="9"/>
        <v>945.45</v>
      </c>
    </row>
    <row r="52" spans="1:15" s="53" customFormat="1">
      <c r="A52" s="89" t="s">
        <v>168</v>
      </c>
      <c r="B52" s="88">
        <v>94.6</v>
      </c>
      <c r="C52" s="88">
        <v>5297.6</v>
      </c>
      <c r="D52" s="80">
        <v>4403.1899999999996</v>
      </c>
      <c r="E52" s="77">
        <f t="shared" si="7"/>
        <v>894.41</v>
      </c>
      <c r="F52" s="77">
        <v>48.99</v>
      </c>
      <c r="G52" s="80">
        <v>11.74</v>
      </c>
      <c r="H52" s="77">
        <f t="shared" si="8"/>
        <v>37.25</v>
      </c>
      <c r="I52" s="79">
        <v>0</v>
      </c>
      <c r="J52" s="79"/>
      <c r="K52" s="79">
        <v>0</v>
      </c>
      <c r="L52" s="79">
        <v>0</v>
      </c>
      <c r="M52" s="80">
        <v>37.25</v>
      </c>
      <c r="N52" s="79">
        <v>0</v>
      </c>
      <c r="O52" s="76">
        <f t="shared" si="9"/>
        <v>931.66</v>
      </c>
    </row>
    <row r="53" spans="1:15" s="53" customFormat="1">
      <c r="A53" s="89" t="s">
        <v>169</v>
      </c>
      <c r="B53" s="88">
        <v>44</v>
      </c>
      <c r="C53" s="88">
        <v>2464</v>
      </c>
      <c r="D53" s="80">
        <v>2048</v>
      </c>
      <c r="E53" s="77">
        <f t="shared" si="7"/>
        <v>416</v>
      </c>
      <c r="F53" s="77">
        <v>29.07</v>
      </c>
      <c r="G53" s="80">
        <v>11.74</v>
      </c>
      <c r="H53" s="77">
        <f t="shared" si="8"/>
        <v>17.329999999999998</v>
      </c>
      <c r="I53" s="79">
        <v>0</v>
      </c>
      <c r="J53" s="79"/>
      <c r="K53" s="79">
        <v>0</v>
      </c>
      <c r="L53" s="79">
        <v>0</v>
      </c>
      <c r="M53" s="80">
        <v>17.329999999999998</v>
      </c>
      <c r="N53" s="79">
        <v>0</v>
      </c>
      <c r="O53" s="76">
        <f t="shared" si="9"/>
        <v>433.33</v>
      </c>
    </row>
    <row r="54" spans="1:15" s="53" customFormat="1">
      <c r="A54" s="89" t="s">
        <v>170</v>
      </c>
      <c r="B54" s="88">
        <v>91.8</v>
      </c>
      <c r="C54" s="88">
        <v>5140.8</v>
      </c>
      <c r="D54" s="80">
        <v>4272.8599999999997</v>
      </c>
      <c r="E54" s="77">
        <f t="shared" si="7"/>
        <v>867.94</v>
      </c>
      <c r="F54" s="77">
        <v>47.89</v>
      </c>
      <c r="G54" s="80">
        <v>11.74</v>
      </c>
      <c r="H54" s="77">
        <f t="shared" si="8"/>
        <v>36.15</v>
      </c>
      <c r="I54" s="79">
        <v>0</v>
      </c>
      <c r="J54" s="79"/>
      <c r="K54" s="79">
        <v>0</v>
      </c>
      <c r="L54" s="79">
        <v>0</v>
      </c>
      <c r="M54" s="80">
        <v>36.15</v>
      </c>
      <c r="N54" s="79">
        <v>0</v>
      </c>
      <c r="O54" s="76">
        <f t="shared" si="9"/>
        <v>904.09</v>
      </c>
    </row>
    <row r="55" spans="1:15" s="53" customFormat="1">
      <c r="A55" s="89" t="s">
        <v>171</v>
      </c>
      <c r="B55" s="88">
        <v>54.5</v>
      </c>
      <c r="C55" s="88">
        <v>3052</v>
      </c>
      <c r="D55" s="80">
        <v>2536.7199999999998</v>
      </c>
      <c r="E55" s="77">
        <f t="shared" si="7"/>
        <v>515.28</v>
      </c>
      <c r="F55" s="77">
        <v>33.200000000000003</v>
      </c>
      <c r="G55" s="80">
        <v>11.74</v>
      </c>
      <c r="H55" s="77">
        <f t="shared" si="8"/>
        <v>21.46</v>
      </c>
      <c r="I55" s="79">
        <v>0</v>
      </c>
      <c r="J55" s="79"/>
      <c r="K55" s="79">
        <v>0</v>
      </c>
      <c r="L55" s="79">
        <v>0</v>
      </c>
      <c r="M55" s="80">
        <v>21.46</v>
      </c>
      <c r="N55" s="79">
        <v>0</v>
      </c>
      <c r="O55" s="76">
        <f t="shared" si="9"/>
        <v>536.74</v>
      </c>
    </row>
    <row r="56" spans="1:15" s="53" customFormat="1">
      <c r="A56" s="89" t="s">
        <v>172</v>
      </c>
      <c r="B56" s="88">
        <v>72</v>
      </c>
      <c r="C56" s="88">
        <v>4032</v>
      </c>
      <c r="D56" s="80">
        <v>3351.27</v>
      </c>
      <c r="E56" s="77">
        <f t="shared" si="7"/>
        <v>680.73</v>
      </c>
      <c r="F56" s="77">
        <v>40.090000000000003</v>
      </c>
      <c r="G56" s="80">
        <v>11.74</v>
      </c>
      <c r="H56" s="77">
        <f t="shared" si="8"/>
        <v>28.35</v>
      </c>
      <c r="I56" s="79">
        <v>0</v>
      </c>
      <c r="J56" s="79"/>
      <c r="K56" s="79">
        <v>0</v>
      </c>
      <c r="L56" s="79">
        <v>0</v>
      </c>
      <c r="M56" s="80">
        <v>28.35</v>
      </c>
      <c r="N56" s="79">
        <v>0</v>
      </c>
      <c r="O56" s="76">
        <f t="shared" si="9"/>
        <v>709.08</v>
      </c>
    </row>
    <row r="57" spans="1:15" s="53" customFormat="1">
      <c r="A57" s="89" t="s">
        <v>173</v>
      </c>
      <c r="B57" s="88">
        <v>151.5</v>
      </c>
      <c r="C57" s="88">
        <v>8484</v>
      </c>
      <c r="D57" s="80">
        <v>7051.62</v>
      </c>
      <c r="E57" s="77">
        <f t="shared" si="7"/>
        <v>1432.38</v>
      </c>
      <c r="F57" s="77">
        <v>76.400000000000006</v>
      </c>
      <c r="G57" s="80">
        <v>13.74</v>
      </c>
      <c r="H57" s="77">
        <f t="shared" si="8"/>
        <v>62.66</v>
      </c>
      <c r="I57" s="79">
        <v>3</v>
      </c>
      <c r="J57" s="79"/>
      <c r="K57" s="79">
        <v>0</v>
      </c>
      <c r="L57" s="79">
        <v>0</v>
      </c>
      <c r="M57" s="80">
        <v>59.66</v>
      </c>
      <c r="N57" s="79">
        <v>0</v>
      </c>
      <c r="O57" s="76">
        <f t="shared" si="9"/>
        <v>1495.04</v>
      </c>
    </row>
    <row r="58" spans="1:15" s="53" customFormat="1">
      <c r="A58" s="89" t="s">
        <v>174</v>
      </c>
      <c r="B58" s="88">
        <v>86.6</v>
      </c>
      <c r="C58" s="88">
        <v>4849.6000000000004</v>
      </c>
      <c r="D58" s="80">
        <v>4030.83</v>
      </c>
      <c r="E58" s="77">
        <f t="shared" si="7"/>
        <v>818.77</v>
      </c>
      <c r="F58" s="77">
        <v>45.84</v>
      </c>
      <c r="G58" s="80">
        <v>11.74</v>
      </c>
      <c r="H58" s="77">
        <f t="shared" si="8"/>
        <v>34.1</v>
      </c>
      <c r="I58" s="79">
        <v>0</v>
      </c>
      <c r="J58" s="79"/>
      <c r="K58" s="79">
        <v>0</v>
      </c>
      <c r="L58" s="79">
        <v>0</v>
      </c>
      <c r="M58" s="80">
        <v>34.1</v>
      </c>
      <c r="N58" s="79">
        <v>0</v>
      </c>
      <c r="O58" s="76">
        <f t="shared" si="9"/>
        <v>852.87</v>
      </c>
    </row>
    <row r="59" spans="1:15" s="53" customFormat="1">
      <c r="A59" s="89" t="s">
        <v>175</v>
      </c>
      <c r="B59" s="88">
        <v>51.5</v>
      </c>
      <c r="C59" s="88">
        <v>2884</v>
      </c>
      <c r="D59" s="80">
        <v>2397.09</v>
      </c>
      <c r="E59" s="77">
        <f t="shared" si="7"/>
        <v>486.91</v>
      </c>
      <c r="F59" s="77">
        <v>32.020000000000003</v>
      </c>
      <c r="G59" s="80">
        <v>11.74</v>
      </c>
      <c r="H59" s="77">
        <f t="shared" si="8"/>
        <v>20.28</v>
      </c>
      <c r="I59" s="79">
        <v>0</v>
      </c>
      <c r="J59" s="79"/>
      <c r="K59" s="79">
        <v>0</v>
      </c>
      <c r="L59" s="79">
        <v>0</v>
      </c>
      <c r="M59" s="80">
        <v>20.28</v>
      </c>
      <c r="N59" s="79">
        <v>0</v>
      </c>
      <c r="O59" s="76">
        <f t="shared" si="9"/>
        <v>507.19</v>
      </c>
    </row>
    <row r="60" spans="1:15" s="53" customFormat="1">
      <c r="A60" s="89" t="s">
        <v>176</v>
      </c>
      <c r="B60" s="88">
        <v>26.1</v>
      </c>
      <c r="C60" s="88">
        <v>1461.6</v>
      </c>
      <c r="D60" s="80">
        <v>1214.83</v>
      </c>
      <c r="E60" s="77">
        <f t="shared" si="7"/>
        <v>246.77</v>
      </c>
      <c r="F60" s="77">
        <v>22.52</v>
      </c>
      <c r="G60" s="80">
        <v>12.24</v>
      </c>
      <c r="H60" s="77">
        <f t="shared" si="8"/>
        <v>10.28</v>
      </c>
      <c r="I60" s="79">
        <v>0</v>
      </c>
      <c r="J60" s="79"/>
      <c r="K60" s="79">
        <v>0</v>
      </c>
      <c r="L60" s="79">
        <v>0</v>
      </c>
      <c r="M60" s="80">
        <v>10.28</v>
      </c>
      <c r="N60" s="79">
        <v>0</v>
      </c>
      <c r="O60" s="76">
        <f t="shared" si="9"/>
        <v>257.05</v>
      </c>
    </row>
    <row r="61" spans="1:15" s="53" customFormat="1">
      <c r="A61" s="89" t="s">
        <v>177</v>
      </c>
      <c r="B61" s="88">
        <v>33.700000000000003</v>
      </c>
      <c r="C61" s="88">
        <v>1887.2</v>
      </c>
      <c r="D61" s="80">
        <v>1568.58</v>
      </c>
      <c r="E61" s="77">
        <f t="shared" si="7"/>
        <v>318.62</v>
      </c>
      <c r="F61" s="77">
        <v>25.51</v>
      </c>
      <c r="G61" s="80">
        <v>12.24</v>
      </c>
      <c r="H61" s="77">
        <f t="shared" si="8"/>
        <v>13.27</v>
      </c>
      <c r="I61" s="79">
        <v>0</v>
      </c>
      <c r="J61" s="79"/>
      <c r="K61" s="79">
        <v>0</v>
      </c>
      <c r="L61" s="79">
        <v>0</v>
      </c>
      <c r="M61" s="80">
        <v>13.27</v>
      </c>
      <c r="N61" s="79">
        <v>0</v>
      </c>
      <c r="O61" s="76">
        <f t="shared" si="9"/>
        <v>331.89</v>
      </c>
    </row>
    <row r="62" spans="1:15" s="53" customFormat="1">
      <c r="A62" s="89" t="s">
        <v>178</v>
      </c>
      <c r="B62" s="88">
        <v>70.3</v>
      </c>
      <c r="C62" s="88">
        <v>3936.8</v>
      </c>
      <c r="D62" s="80">
        <v>3272.14</v>
      </c>
      <c r="E62" s="77">
        <f t="shared" si="7"/>
        <v>664.66</v>
      </c>
      <c r="F62" s="77">
        <v>39.92</v>
      </c>
      <c r="G62" s="80">
        <v>12.24</v>
      </c>
      <c r="H62" s="77">
        <f t="shared" si="8"/>
        <v>27.68</v>
      </c>
      <c r="I62" s="79">
        <v>0</v>
      </c>
      <c r="J62" s="79"/>
      <c r="K62" s="79">
        <v>0</v>
      </c>
      <c r="L62" s="79">
        <v>0</v>
      </c>
      <c r="M62" s="80">
        <v>27.68</v>
      </c>
      <c r="N62" s="79">
        <v>0</v>
      </c>
      <c r="O62" s="76">
        <f t="shared" si="9"/>
        <v>692.34</v>
      </c>
    </row>
    <row r="63" spans="1:15" s="53" customFormat="1">
      <c r="A63" s="89" t="s">
        <v>179</v>
      </c>
      <c r="B63" s="88">
        <v>107</v>
      </c>
      <c r="C63" s="88">
        <v>5992</v>
      </c>
      <c r="D63" s="80">
        <v>4980.3500000000004</v>
      </c>
      <c r="E63" s="77">
        <f t="shared" si="7"/>
        <v>1011.65</v>
      </c>
      <c r="F63" s="77">
        <v>57.42</v>
      </c>
      <c r="G63" s="80">
        <v>15.28</v>
      </c>
      <c r="H63" s="77">
        <f t="shared" si="8"/>
        <v>42.14</v>
      </c>
      <c r="I63" s="79">
        <v>0</v>
      </c>
      <c r="J63" s="79"/>
      <c r="K63" s="79">
        <v>0</v>
      </c>
      <c r="L63" s="79">
        <v>0</v>
      </c>
      <c r="M63" s="80">
        <v>42.14</v>
      </c>
      <c r="N63" s="79">
        <v>0</v>
      </c>
      <c r="O63" s="76">
        <f t="shared" si="9"/>
        <v>1053.79</v>
      </c>
    </row>
    <row r="64" spans="1:15" s="53" customFormat="1">
      <c r="A64" s="89" t="s">
        <v>180</v>
      </c>
      <c r="B64" s="88">
        <v>78.099999999999994</v>
      </c>
      <c r="C64" s="88">
        <v>4373.6000000000004</v>
      </c>
      <c r="D64" s="80">
        <v>3635.19</v>
      </c>
      <c r="E64" s="77">
        <f t="shared" si="7"/>
        <v>738.41</v>
      </c>
      <c r="F64" s="77">
        <v>42.5</v>
      </c>
      <c r="G64" s="80">
        <v>11.74</v>
      </c>
      <c r="H64" s="77">
        <f t="shared" si="8"/>
        <v>30.76</v>
      </c>
      <c r="I64" s="79">
        <v>0</v>
      </c>
      <c r="J64" s="79"/>
      <c r="K64" s="79">
        <v>0</v>
      </c>
      <c r="L64" s="79">
        <v>0</v>
      </c>
      <c r="M64" s="80">
        <v>30.76</v>
      </c>
      <c r="N64" s="79">
        <v>0</v>
      </c>
      <c r="O64" s="76">
        <f t="shared" si="9"/>
        <v>769.17</v>
      </c>
    </row>
    <row r="65" spans="1:15" s="53" customFormat="1">
      <c r="A65" s="89" t="s">
        <v>181</v>
      </c>
      <c r="B65" s="88">
        <v>62</v>
      </c>
      <c r="C65" s="88">
        <v>3472</v>
      </c>
      <c r="D65" s="80">
        <v>2885.81</v>
      </c>
      <c r="E65" s="77">
        <f t="shared" si="7"/>
        <v>586.19000000000005</v>
      </c>
      <c r="F65" s="77">
        <v>36.659999999999997</v>
      </c>
      <c r="G65" s="80">
        <v>12.24</v>
      </c>
      <c r="H65" s="77">
        <f t="shared" si="8"/>
        <v>24.42</v>
      </c>
      <c r="I65" s="79">
        <v>0</v>
      </c>
      <c r="J65" s="79"/>
      <c r="K65" s="79">
        <v>0</v>
      </c>
      <c r="L65" s="79">
        <v>0</v>
      </c>
      <c r="M65" s="80">
        <v>24.42</v>
      </c>
      <c r="N65" s="79">
        <v>0</v>
      </c>
      <c r="O65" s="76">
        <f t="shared" si="9"/>
        <v>610.61</v>
      </c>
    </row>
    <row r="66" spans="1:15" s="53" customFormat="1">
      <c r="A66" s="89" t="s">
        <v>182</v>
      </c>
      <c r="B66" s="88">
        <v>66.7</v>
      </c>
      <c r="C66" s="88">
        <v>3735.2</v>
      </c>
      <c r="D66" s="80">
        <v>3104.57</v>
      </c>
      <c r="E66" s="77">
        <f t="shared" si="7"/>
        <v>630.63</v>
      </c>
      <c r="F66" s="77">
        <v>38.51</v>
      </c>
      <c r="G66" s="80">
        <v>12.24</v>
      </c>
      <c r="H66" s="77">
        <f t="shared" si="8"/>
        <v>26.27</v>
      </c>
      <c r="I66" s="79">
        <v>0</v>
      </c>
      <c r="J66" s="79"/>
      <c r="K66" s="79">
        <v>0</v>
      </c>
      <c r="L66" s="79">
        <v>0</v>
      </c>
      <c r="M66" s="80">
        <v>26.27</v>
      </c>
      <c r="N66" s="79">
        <v>0</v>
      </c>
      <c r="O66" s="76">
        <f t="shared" si="9"/>
        <v>656.9</v>
      </c>
    </row>
    <row r="67" spans="1:15" s="72" customFormat="1">
      <c r="A67" s="86" t="s">
        <v>44</v>
      </c>
      <c r="B67" s="86">
        <f>SUM(B68:B70)</f>
        <v>99.9</v>
      </c>
      <c r="C67" s="86">
        <f t="shared" ref="C67:N67" si="12">SUM(C68:C70)</f>
        <v>5594.4</v>
      </c>
      <c r="D67" s="86">
        <f t="shared" si="12"/>
        <v>4649.88</v>
      </c>
      <c r="E67" s="76">
        <f t="shared" si="7"/>
        <v>944.52</v>
      </c>
      <c r="F67" s="86">
        <f t="shared" si="12"/>
        <v>940.02</v>
      </c>
      <c r="G67" s="86">
        <f t="shared" si="12"/>
        <v>834.52</v>
      </c>
      <c r="H67" s="76">
        <f t="shared" si="8"/>
        <v>105.5</v>
      </c>
      <c r="I67" s="86">
        <f t="shared" si="12"/>
        <v>0</v>
      </c>
      <c r="J67" s="86">
        <f t="shared" si="12"/>
        <v>18.600000000000001</v>
      </c>
      <c r="K67" s="86">
        <f t="shared" si="12"/>
        <v>-37.67</v>
      </c>
      <c r="L67" s="86">
        <f t="shared" si="12"/>
        <v>85.23</v>
      </c>
      <c r="M67" s="86">
        <f t="shared" si="12"/>
        <v>39.340000000000003</v>
      </c>
      <c r="N67" s="86">
        <f t="shared" si="12"/>
        <v>730</v>
      </c>
      <c r="O67" s="76">
        <f t="shared" si="9"/>
        <v>1780.02</v>
      </c>
    </row>
    <row r="68" spans="1:15" s="53" customFormat="1">
      <c r="A68" s="87" t="s">
        <v>183</v>
      </c>
      <c r="B68" s="88">
        <v>0</v>
      </c>
      <c r="C68" s="88">
        <v>0</v>
      </c>
      <c r="D68" s="80">
        <v>0</v>
      </c>
      <c r="E68" s="77">
        <f t="shared" si="7"/>
        <v>0</v>
      </c>
      <c r="F68" s="77">
        <v>878.94</v>
      </c>
      <c r="G68" s="80">
        <v>812.78</v>
      </c>
      <c r="H68" s="77">
        <f t="shared" si="8"/>
        <v>66.16</v>
      </c>
      <c r="I68" s="79">
        <v>0</v>
      </c>
      <c r="J68" s="79">
        <v>18.600000000000001</v>
      </c>
      <c r="K68" s="79">
        <v>-37.67</v>
      </c>
      <c r="L68" s="79">
        <v>85.23</v>
      </c>
      <c r="M68" s="80">
        <v>0</v>
      </c>
      <c r="N68" s="79">
        <v>730</v>
      </c>
      <c r="O68" s="76">
        <f t="shared" si="9"/>
        <v>796.16</v>
      </c>
    </row>
    <row r="69" spans="1:15" s="53" customFormat="1">
      <c r="A69" s="87" t="s">
        <v>184</v>
      </c>
      <c r="B69" s="88">
        <v>76.8</v>
      </c>
      <c r="C69" s="88">
        <v>4300.8</v>
      </c>
      <c r="D69" s="80">
        <v>3574.68</v>
      </c>
      <c r="E69" s="77">
        <f t="shared" si="7"/>
        <v>726.12</v>
      </c>
      <c r="F69" s="77">
        <v>41.11</v>
      </c>
      <c r="G69" s="80">
        <v>10.87</v>
      </c>
      <c r="H69" s="77">
        <f t="shared" si="8"/>
        <v>30.24</v>
      </c>
      <c r="I69" s="79">
        <v>0</v>
      </c>
      <c r="J69" s="79"/>
      <c r="K69" s="79">
        <v>0</v>
      </c>
      <c r="L69" s="79">
        <v>0</v>
      </c>
      <c r="M69" s="80">
        <v>30.24</v>
      </c>
      <c r="N69" s="79">
        <v>0</v>
      </c>
      <c r="O69" s="76">
        <f t="shared" si="9"/>
        <v>756.36</v>
      </c>
    </row>
    <row r="70" spans="1:15" s="53" customFormat="1">
      <c r="A70" s="87" t="s">
        <v>185</v>
      </c>
      <c r="B70" s="88">
        <v>23.1</v>
      </c>
      <c r="C70" s="88">
        <v>1293.5999999999999</v>
      </c>
      <c r="D70" s="80">
        <v>1075.2</v>
      </c>
      <c r="E70" s="77">
        <f t="shared" si="7"/>
        <v>218.4</v>
      </c>
      <c r="F70" s="77">
        <v>19.97</v>
      </c>
      <c r="G70" s="80">
        <v>10.87</v>
      </c>
      <c r="H70" s="77">
        <f t="shared" si="8"/>
        <v>9.1</v>
      </c>
      <c r="I70" s="79">
        <v>0</v>
      </c>
      <c r="J70" s="79"/>
      <c r="K70" s="79">
        <v>0</v>
      </c>
      <c r="L70" s="79">
        <v>0</v>
      </c>
      <c r="M70" s="80">
        <v>9.1</v>
      </c>
      <c r="N70" s="79">
        <v>0</v>
      </c>
      <c r="O70" s="76">
        <f t="shared" si="9"/>
        <v>227.5</v>
      </c>
    </row>
    <row r="71" spans="1:15" s="72" customFormat="1">
      <c r="A71" s="86" t="s">
        <v>45</v>
      </c>
      <c r="B71" s="86">
        <f>SUM(B72:B75)</f>
        <v>188</v>
      </c>
      <c r="C71" s="86">
        <f t="shared" ref="C71:N71" si="13">SUM(C72:C75)</f>
        <v>10528</v>
      </c>
      <c r="D71" s="86">
        <f t="shared" si="13"/>
        <v>8750.5300000000007</v>
      </c>
      <c r="E71" s="76">
        <f t="shared" si="7"/>
        <v>1777.47</v>
      </c>
      <c r="F71" s="86">
        <f t="shared" si="13"/>
        <v>1174.3399999999999</v>
      </c>
      <c r="G71" s="86">
        <f t="shared" si="13"/>
        <v>1033.6300000000001</v>
      </c>
      <c r="H71" s="76">
        <f t="shared" si="8"/>
        <v>140.71</v>
      </c>
      <c r="I71" s="86">
        <f t="shared" si="13"/>
        <v>0</v>
      </c>
      <c r="J71" s="86">
        <f t="shared" si="13"/>
        <v>29.38</v>
      </c>
      <c r="K71" s="86">
        <f t="shared" si="13"/>
        <v>-42.9</v>
      </c>
      <c r="L71" s="86">
        <f t="shared" si="13"/>
        <v>80.2</v>
      </c>
      <c r="M71" s="86">
        <f t="shared" si="13"/>
        <v>74.03</v>
      </c>
      <c r="N71" s="86">
        <f t="shared" si="13"/>
        <v>390</v>
      </c>
      <c r="O71" s="76">
        <f t="shared" si="9"/>
        <v>2308.1799999999998</v>
      </c>
    </row>
    <row r="72" spans="1:15" s="53" customFormat="1">
      <c r="A72" s="87" t="s">
        <v>186</v>
      </c>
      <c r="B72" s="88">
        <v>0</v>
      </c>
      <c r="C72" s="88">
        <v>0</v>
      </c>
      <c r="D72" s="80">
        <v>0</v>
      </c>
      <c r="E72" s="77">
        <f t="shared" ref="E72:E135" si="14">C72-D72</f>
        <v>0</v>
      </c>
      <c r="F72" s="77">
        <v>1054.56</v>
      </c>
      <c r="G72" s="80">
        <v>987.88</v>
      </c>
      <c r="H72" s="77">
        <f t="shared" ref="H72:H135" si="15">F72-G72</f>
        <v>66.680000000000007</v>
      </c>
      <c r="I72" s="79">
        <v>0</v>
      </c>
      <c r="J72" s="79">
        <v>29.38</v>
      </c>
      <c r="K72" s="79">
        <v>-42.9</v>
      </c>
      <c r="L72" s="79">
        <v>80.2</v>
      </c>
      <c r="M72" s="80">
        <v>0</v>
      </c>
      <c r="N72" s="79">
        <v>390</v>
      </c>
      <c r="O72" s="76">
        <f t="shared" ref="O72:O135" si="16">E72+H72+N72</f>
        <v>456.68</v>
      </c>
    </row>
    <row r="73" spans="1:15" s="53" customFormat="1">
      <c r="A73" s="87" t="s">
        <v>187</v>
      </c>
      <c r="B73" s="88">
        <v>96.1</v>
      </c>
      <c r="C73" s="88">
        <v>5381.6</v>
      </c>
      <c r="D73" s="80">
        <v>4473.01</v>
      </c>
      <c r="E73" s="77">
        <f t="shared" si="14"/>
        <v>908.59</v>
      </c>
      <c r="F73" s="77">
        <v>58.49</v>
      </c>
      <c r="G73" s="80">
        <v>20.65</v>
      </c>
      <c r="H73" s="77">
        <f t="shared" si="15"/>
        <v>37.840000000000003</v>
      </c>
      <c r="I73" s="79">
        <v>0</v>
      </c>
      <c r="J73" s="79"/>
      <c r="K73" s="79">
        <v>0</v>
      </c>
      <c r="L73" s="79">
        <v>0</v>
      </c>
      <c r="M73" s="80">
        <v>37.840000000000003</v>
      </c>
      <c r="N73" s="79">
        <v>0</v>
      </c>
      <c r="O73" s="76">
        <f t="shared" si="16"/>
        <v>946.43</v>
      </c>
    </row>
    <row r="74" spans="1:15" s="53" customFormat="1">
      <c r="A74" s="87" t="s">
        <v>188</v>
      </c>
      <c r="B74" s="88">
        <v>52.5</v>
      </c>
      <c r="C74" s="88">
        <v>2940</v>
      </c>
      <c r="D74" s="80">
        <v>2443.63</v>
      </c>
      <c r="E74" s="77">
        <f t="shared" si="14"/>
        <v>496.37</v>
      </c>
      <c r="F74" s="77">
        <v>35.119999999999997</v>
      </c>
      <c r="G74" s="80">
        <v>14.45</v>
      </c>
      <c r="H74" s="77">
        <f t="shared" si="15"/>
        <v>20.67</v>
      </c>
      <c r="I74" s="79">
        <v>0</v>
      </c>
      <c r="J74" s="79"/>
      <c r="K74" s="79">
        <v>0</v>
      </c>
      <c r="L74" s="79">
        <v>0</v>
      </c>
      <c r="M74" s="80">
        <v>20.67</v>
      </c>
      <c r="N74" s="79">
        <v>0</v>
      </c>
      <c r="O74" s="76">
        <f t="shared" si="16"/>
        <v>517.04</v>
      </c>
    </row>
    <row r="75" spans="1:15" s="53" customFormat="1">
      <c r="A75" s="87" t="s">
        <v>189</v>
      </c>
      <c r="B75" s="88">
        <v>39.4</v>
      </c>
      <c r="C75" s="88">
        <v>2206.4</v>
      </c>
      <c r="D75" s="80">
        <v>1833.89</v>
      </c>
      <c r="E75" s="77">
        <f t="shared" si="14"/>
        <v>372.51</v>
      </c>
      <c r="F75" s="77">
        <v>26.17</v>
      </c>
      <c r="G75" s="80">
        <v>10.65</v>
      </c>
      <c r="H75" s="77">
        <f t="shared" si="15"/>
        <v>15.52</v>
      </c>
      <c r="I75" s="79">
        <v>0</v>
      </c>
      <c r="J75" s="79"/>
      <c r="K75" s="79">
        <v>0</v>
      </c>
      <c r="L75" s="79">
        <v>0</v>
      </c>
      <c r="M75" s="80">
        <v>15.52</v>
      </c>
      <c r="N75" s="79">
        <v>0</v>
      </c>
      <c r="O75" s="76">
        <f t="shared" si="16"/>
        <v>388.03</v>
      </c>
    </row>
    <row r="76" spans="1:15" s="72" customFormat="1">
      <c r="A76" s="86" t="s">
        <v>46</v>
      </c>
      <c r="B76" s="86">
        <f>SUM(B77:B81)</f>
        <v>161.5</v>
      </c>
      <c r="C76" s="86">
        <f t="shared" ref="C76:N76" si="17">SUM(C77:C81)</f>
        <v>9044</v>
      </c>
      <c r="D76" s="86">
        <f t="shared" si="17"/>
        <v>7517.08</v>
      </c>
      <c r="E76" s="76">
        <f t="shared" si="14"/>
        <v>1526.92</v>
      </c>
      <c r="F76" s="86">
        <f t="shared" si="17"/>
        <v>1140.5999999999999</v>
      </c>
      <c r="G76" s="86">
        <f t="shared" si="17"/>
        <v>1013.88</v>
      </c>
      <c r="H76" s="76">
        <f t="shared" si="15"/>
        <v>126.72</v>
      </c>
      <c r="I76" s="86">
        <f t="shared" si="17"/>
        <v>0</v>
      </c>
      <c r="J76" s="86">
        <f t="shared" si="17"/>
        <v>34.5</v>
      </c>
      <c r="K76" s="86">
        <f t="shared" si="17"/>
        <v>-58.87</v>
      </c>
      <c r="L76" s="86">
        <f t="shared" si="17"/>
        <v>87.49</v>
      </c>
      <c r="M76" s="86">
        <f t="shared" si="17"/>
        <v>63.6</v>
      </c>
      <c r="N76" s="86">
        <f t="shared" si="17"/>
        <v>370</v>
      </c>
      <c r="O76" s="76">
        <f t="shared" si="16"/>
        <v>2023.64</v>
      </c>
    </row>
    <row r="77" spans="1:15" s="53" customFormat="1">
      <c r="A77" s="87" t="s">
        <v>190</v>
      </c>
      <c r="B77" s="88">
        <v>0</v>
      </c>
      <c r="C77" s="88">
        <v>0</v>
      </c>
      <c r="D77" s="80">
        <v>0</v>
      </c>
      <c r="E77" s="77">
        <f t="shared" si="14"/>
        <v>0</v>
      </c>
      <c r="F77" s="77">
        <v>1021.28</v>
      </c>
      <c r="G77" s="80">
        <v>958.16</v>
      </c>
      <c r="H77" s="77">
        <f t="shared" si="15"/>
        <v>63.12</v>
      </c>
      <c r="I77" s="79">
        <v>0</v>
      </c>
      <c r="J77" s="79">
        <v>34.5</v>
      </c>
      <c r="K77" s="79">
        <v>-58.87</v>
      </c>
      <c r="L77" s="79">
        <v>87.49</v>
      </c>
      <c r="M77" s="80">
        <v>0</v>
      </c>
      <c r="N77" s="79">
        <v>370</v>
      </c>
      <c r="O77" s="76">
        <f t="shared" si="16"/>
        <v>433.12</v>
      </c>
    </row>
    <row r="78" spans="1:15" s="53" customFormat="1">
      <c r="A78" s="87" t="s">
        <v>191</v>
      </c>
      <c r="B78" s="88">
        <v>54.4</v>
      </c>
      <c r="C78" s="88">
        <v>3046.4</v>
      </c>
      <c r="D78" s="80">
        <v>2532.0700000000002</v>
      </c>
      <c r="E78" s="77">
        <f t="shared" si="14"/>
        <v>514.33000000000004</v>
      </c>
      <c r="F78" s="77">
        <v>32.6</v>
      </c>
      <c r="G78" s="80">
        <v>11.18</v>
      </c>
      <c r="H78" s="77">
        <f t="shared" si="15"/>
        <v>21.42</v>
      </c>
      <c r="I78" s="79">
        <v>0</v>
      </c>
      <c r="J78" s="79"/>
      <c r="K78" s="79">
        <v>0</v>
      </c>
      <c r="L78" s="79">
        <v>0</v>
      </c>
      <c r="M78" s="80">
        <v>21.42</v>
      </c>
      <c r="N78" s="79">
        <v>0</v>
      </c>
      <c r="O78" s="76">
        <f t="shared" si="16"/>
        <v>535.75</v>
      </c>
    </row>
    <row r="79" spans="1:15" s="53" customFormat="1">
      <c r="A79" s="87" t="s">
        <v>192</v>
      </c>
      <c r="B79" s="88">
        <v>29.3</v>
      </c>
      <c r="C79" s="88">
        <v>1640.8</v>
      </c>
      <c r="D79" s="80">
        <v>1363.78</v>
      </c>
      <c r="E79" s="77">
        <f t="shared" si="14"/>
        <v>277.02</v>
      </c>
      <c r="F79" s="77">
        <v>32.22</v>
      </c>
      <c r="G79" s="80">
        <v>20.68</v>
      </c>
      <c r="H79" s="77">
        <f t="shared" si="15"/>
        <v>11.54</v>
      </c>
      <c r="I79" s="79">
        <v>0</v>
      </c>
      <c r="J79" s="79"/>
      <c r="K79" s="79">
        <v>0</v>
      </c>
      <c r="L79" s="79">
        <v>0</v>
      </c>
      <c r="M79" s="80">
        <v>11.54</v>
      </c>
      <c r="N79" s="79">
        <v>0</v>
      </c>
      <c r="O79" s="76">
        <f t="shared" si="16"/>
        <v>288.56</v>
      </c>
    </row>
    <row r="80" spans="1:15" s="53" customFormat="1">
      <c r="A80" s="87" t="s">
        <v>193</v>
      </c>
      <c r="B80" s="88">
        <v>40.200000000000003</v>
      </c>
      <c r="C80" s="88">
        <v>2251.1999999999998</v>
      </c>
      <c r="D80" s="80">
        <v>1871.12</v>
      </c>
      <c r="E80" s="77">
        <f t="shared" si="14"/>
        <v>380.08</v>
      </c>
      <c r="F80" s="77">
        <v>26.51</v>
      </c>
      <c r="G80" s="80">
        <v>10.68</v>
      </c>
      <c r="H80" s="77">
        <f t="shared" si="15"/>
        <v>15.83</v>
      </c>
      <c r="I80" s="79">
        <v>0</v>
      </c>
      <c r="J80" s="79"/>
      <c r="K80" s="79">
        <v>0</v>
      </c>
      <c r="L80" s="79">
        <v>0</v>
      </c>
      <c r="M80" s="80">
        <v>15.83</v>
      </c>
      <c r="N80" s="79">
        <v>0</v>
      </c>
      <c r="O80" s="76">
        <f t="shared" si="16"/>
        <v>395.91</v>
      </c>
    </row>
    <row r="81" spans="1:15" s="53" customFormat="1">
      <c r="A81" s="87" t="s">
        <v>194</v>
      </c>
      <c r="B81" s="88">
        <v>37.6</v>
      </c>
      <c r="C81" s="88">
        <v>2105.6</v>
      </c>
      <c r="D81" s="80">
        <v>1750.11</v>
      </c>
      <c r="E81" s="77">
        <f t="shared" si="14"/>
        <v>355.49</v>
      </c>
      <c r="F81" s="77">
        <v>27.99</v>
      </c>
      <c r="G81" s="80">
        <v>13.18</v>
      </c>
      <c r="H81" s="77">
        <f t="shared" si="15"/>
        <v>14.81</v>
      </c>
      <c r="I81" s="79">
        <v>0</v>
      </c>
      <c r="J81" s="79"/>
      <c r="K81" s="79">
        <v>0</v>
      </c>
      <c r="L81" s="79">
        <v>0</v>
      </c>
      <c r="M81" s="80">
        <v>14.81</v>
      </c>
      <c r="N81" s="79">
        <v>0</v>
      </c>
      <c r="O81" s="76">
        <f t="shared" si="16"/>
        <v>370.3</v>
      </c>
    </row>
    <row r="82" spans="1:15" s="72" customFormat="1">
      <c r="A82" s="86" t="s">
        <v>47</v>
      </c>
      <c r="B82" s="86">
        <f>SUM(B83:B86)</f>
        <v>78.2</v>
      </c>
      <c r="C82" s="86">
        <f t="shared" ref="C82:N82" si="18">SUM(C83:C86)</f>
        <v>4379.2</v>
      </c>
      <c r="D82" s="86">
        <f t="shared" si="18"/>
        <v>3639.85</v>
      </c>
      <c r="E82" s="76">
        <f t="shared" si="14"/>
        <v>739.35</v>
      </c>
      <c r="F82" s="86">
        <f t="shared" si="18"/>
        <v>1057.6400000000001</v>
      </c>
      <c r="G82" s="86">
        <f t="shared" si="18"/>
        <v>941.7</v>
      </c>
      <c r="H82" s="76">
        <f t="shared" si="15"/>
        <v>115.94</v>
      </c>
      <c r="I82" s="86">
        <f t="shared" si="18"/>
        <v>6.5</v>
      </c>
      <c r="J82" s="86">
        <f t="shared" si="18"/>
        <v>24.5</v>
      </c>
      <c r="K82" s="86">
        <f t="shared" si="18"/>
        <v>-46.87</v>
      </c>
      <c r="L82" s="86">
        <f t="shared" si="18"/>
        <v>101.02</v>
      </c>
      <c r="M82" s="86">
        <f t="shared" si="18"/>
        <v>30.79</v>
      </c>
      <c r="N82" s="86">
        <f t="shared" si="18"/>
        <v>260</v>
      </c>
      <c r="O82" s="76">
        <f t="shared" si="16"/>
        <v>1115.29</v>
      </c>
    </row>
    <row r="83" spans="1:15" s="53" customFormat="1">
      <c r="A83" s="87" t="s">
        <v>195</v>
      </c>
      <c r="B83" s="88">
        <v>0</v>
      </c>
      <c r="C83" s="88">
        <v>0</v>
      </c>
      <c r="D83" s="80">
        <v>0</v>
      </c>
      <c r="E83" s="77">
        <f t="shared" si="14"/>
        <v>0</v>
      </c>
      <c r="F83" s="77">
        <v>944.72</v>
      </c>
      <c r="G83" s="80">
        <v>866.07</v>
      </c>
      <c r="H83" s="77">
        <f t="shared" si="15"/>
        <v>78.650000000000006</v>
      </c>
      <c r="I83" s="79">
        <v>0</v>
      </c>
      <c r="J83" s="79">
        <v>24.5</v>
      </c>
      <c r="K83" s="79">
        <v>-46.87</v>
      </c>
      <c r="L83" s="79">
        <v>101.02</v>
      </c>
      <c r="M83" s="80">
        <v>0</v>
      </c>
      <c r="N83" s="79">
        <v>260</v>
      </c>
      <c r="O83" s="76">
        <f t="shared" si="16"/>
        <v>338.65</v>
      </c>
    </row>
    <row r="84" spans="1:15" s="53" customFormat="1">
      <c r="A84" s="87" t="s">
        <v>196</v>
      </c>
      <c r="B84" s="88">
        <v>36.5</v>
      </c>
      <c r="C84" s="88">
        <v>2044</v>
      </c>
      <c r="D84" s="80">
        <v>1698.91</v>
      </c>
      <c r="E84" s="77">
        <f t="shared" si="14"/>
        <v>345.09</v>
      </c>
      <c r="F84" s="77">
        <v>24.76</v>
      </c>
      <c r="G84" s="80">
        <v>10.39</v>
      </c>
      <c r="H84" s="77">
        <f t="shared" si="15"/>
        <v>14.37</v>
      </c>
      <c r="I84" s="79">
        <v>0</v>
      </c>
      <c r="J84" s="79"/>
      <c r="K84" s="79">
        <v>0</v>
      </c>
      <c r="L84" s="79">
        <v>0</v>
      </c>
      <c r="M84" s="80">
        <v>14.37</v>
      </c>
      <c r="N84" s="79">
        <v>0</v>
      </c>
      <c r="O84" s="76">
        <f t="shared" si="16"/>
        <v>359.46</v>
      </c>
    </row>
    <row r="85" spans="1:15" s="53" customFormat="1">
      <c r="A85" s="87" t="s">
        <v>197</v>
      </c>
      <c r="B85" s="88">
        <v>13.7</v>
      </c>
      <c r="C85" s="88">
        <v>767.2</v>
      </c>
      <c r="D85" s="80">
        <v>637.66999999999996</v>
      </c>
      <c r="E85" s="77">
        <f t="shared" si="14"/>
        <v>129.53</v>
      </c>
      <c r="F85" s="77">
        <v>50.78</v>
      </c>
      <c r="G85" s="80">
        <v>45.39</v>
      </c>
      <c r="H85" s="77">
        <f t="shared" si="15"/>
        <v>5.39</v>
      </c>
      <c r="I85" s="79">
        <v>0</v>
      </c>
      <c r="J85" s="79"/>
      <c r="K85" s="79">
        <v>0</v>
      </c>
      <c r="L85" s="79">
        <v>0</v>
      </c>
      <c r="M85" s="80">
        <v>5.39</v>
      </c>
      <c r="N85" s="79">
        <v>0</v>
      </c>
      <c r="O85" s="76">
        <f t="shared" si="16"/>
        <v>134.91999999999999</v>
      </c>
    </row>
    <row r="86" spans="1:15" s="53" customFormat="1">
      <c r="A86" s="87" t="s">
        <v>198</v>
      </c>
      <c r="B86" s="88">
        <v>28</v>
      </c>
      <c r="C86" s="88">
        <v>1568</v>
      </c>
      <c r="D86" s="80">
        <v>1303.27</v>
      </c>
      <c r="E86" s="77">
        <f t="shared" si="14"/>
        <v>264.73</v>
      </c>
      <c r="F86" s="77">
        <v>37.380000000000003</v>
      </c>
      <c r="G86" s="80">
        <v>19.850000000000001</v>
      </c>
      <c r="H86" s="77">
        <f t="shared" si="15"/>
        <v>17.53</v>
      </c>
      <c r="I86" s="79">
        <v>6.5</v>
      </c>
      <c r="J86" s="79"/>
      <c r="K86" s="79">
        <v>0</v>
      </c>
      <c r="L86" s="79">
        <v>0</v>
      </c>
      <c r="M86" s="80">
        <v>11.03</v>
      </c>
      <c r="N86" s="79">
        <v>0</v>
      </c>
      <c r="O86" s="76">
        <f t="shared" si="16"/>
        <v>282.26</v>
      </c>
    </row>
    <row r="87" spans="1:15" s="72" customFormat="1">
      <c r="A87" s="86" t="s">
        <v>48</v>
      </c>
      <c r="B87" s="86">
        <f>SUM(B88:B91)</f>
        <v>150</v>
      </c>
      <c r="C87" s="86">
        <f t="shared" ref="C87:N87" si="19">SUM(C88:C91)</f>
        <v>8400</v>
      </c>
      <c r="D87" s="86">
        <f t="shared" si="19"/>
        <v>6981.8</v>
      </c>
      <c r="E87" s="76">
        <f t="shared" si="14"/>
        <v>1418.2</v>
      </c>
      <c r="F87" s="86">
        <f t="shared" si="19"/>
        <v>929.74</v>
      </c>
      <c r="G87" s="86">
        <f t="shared" si="19"/>
        <v>792.65</v>
      </c>
      <c r="H87" s="76">
        <f t="shared" si="15"/>
        <v>137.09</v>
      </c>
      <c r="I87" s="86">
        <f t="shared" si="19"/>
        <v>0</v>
      </c>
      <c r="J87" s="86">
        <f t="shared" si="19"/>
        <v>22.58</v>
      </c>
      <c r="K87" s="86">
        <f t="shared" si="19"/>
        <v>-7.36</v>
      </c>
      <c r="L87" s="86">
        <f t="shared" si="19"/>
        <v>62.8</v>
      </c>
      <c r="M87" s="86">
        <f t="shared" si="19"/>
        <v>59.07</v>
      </c>
      <c r="N87" s="86">
        <f t="shared" si="19"/>
        <v>740</v>
      </c>
      <c r="O87" s="76">
        <f t="shared" si="16"/>
        <v>2295.29</v>
      </c>
    </row>
    <row r="88" spans="1:15" s="53" customFormat="1">
      <c r="A88" s="87" t="s">
        <v>199</v>
      </c>
      <c r="B88" s="88">
        <v>0</v>
      </c>
      <c r="C88" s="88">
        <v>0</v>
      </c>
      <c r="D88" s="80">
        <v>0</v>
      </c>
      <c r="E88" s="77">
        <f t="shared" si="14"/>
        <v>0</v>
      </c>
      <c r="F88" s="77">
        <v>827.18</v>
      </c>
      <c r="G88" s="80">
        <v>749.16</v>
      </c>
      <c r="H88" s="77">
        <f t="shared" si="15"/>
        <v>78.02</v>
      </c>
      <c r="I88" s="79">
        <v>0</v>
      </c>
      <c r="J88" s="79">
        <v>22.58</v>
      </c>
      <c r="K88" s="79">
        <v>-7.36</v>
      </c>
      <c r="L88" s="79">
        <v>62.8</v>
      </c>
      <c r="M88" s="80">
        <v>0</v>
      </c>
      <c r="N88" s="79">
        <v>740</v>
      </c>
      <c r="O88" s="76">
        <f t="shared" si="16"/>
        <v>818.02</v>
      </c>
    </row>
    <row r="89" spans="1:15" s="53" customFormat="1">
      <c r="A89" s="87" t="s">
        <v>200</v>
      </c>
      <c r="B89" s="88">
        <v>62.9</v>
      </c>
      <c r="C89" s="88">
        <v>3522.4</v>
      </c>
      <c r="D89" s="80">
        <v>2927.7</v>
      </c>
      <c r="E89" s="77">
        <f t="shared" si="14"/>
        <v>594.70000000000005</v>
      </c>
      <c r="F89" s="77">
        <v>35.6</v>
      </c>
      <c r="G89" s="80">
        <v>10.83</v>
      </c>
      <c r="H89" s="77">
        <f t="shared" si="15"/>
        <v>24.77</v>
      </c>
      <c r="I89" s="79">
        <v>0</v>
      </c>
      <c r="J89" s="79"/>
      <c r="K89" s="79">
        <v>0</v>
      </c>
      <c r="L89" s="79">
        <v>0</v>
      </c>
      <c r="M89" s="80">
        <v>24.77</v>
      </c>
      <c r="N89" s="79">
        <v>0</v>
      </c>
      <c r="O89" s="76">
        <f t="shared" si="16"/>
        <v>619.47</v>
      </c>
    </row>
    <row r="90" spans="1:15" s="53" customFormat="1">
      <c r="A90" s="87" t="s">
        <v>201</v>
      </c>
      <c r="B90" s="88">
        <v>47</v>
      </c>
      <c r="C90" s="88">
        <v>2632</v>
      </c>
      <c r="D90" s="80">
        <v>2187.63</v>
      </c>
      <c r="E90" s="77">
        <f t="shared" si="14"/>
        <v>444.37</v>
      </c>
      <c r="F90" s="77">
        <v>29.84</v>
      </c>
      <c r="G90" s="80">
        <v>11.33</v>
      </c>
      <c r="H90" s="77">
        <f t="shared" si="15"/>
        <v>18.510000000000002</v>
      </c>
      <c r="I90" s="79">
        <v>0</v>
      </c>
      <c r="J90" s="79"/>
      <c r="K90" s="79">
        <v>0</v>
      </c>
      <c r="L90" s="79">
        <v>0</v>
      </c>
      <c r="M90" s="80">
        <v>18.510000000000002</v>
      </c>
      <c r="N90" s="79">
        <v>0</v>
      </c>
      <c r="O90" s="76">
        <f t="shared" si="16"/>
        <v>462.88</v>
      </c>
    </row>
    <row r="91" spans="1:15" s="53" customFormat="1">
      <c r="A91" s="87" t="s">
        <v>202</v>
      </c>
      <c r="B91" s="88">
        <v>40.1</v>
      </c>
      <c r="C91" s="88">
        <v>2245.6</v>
      </c>
      <c r="D91" s="80">
        <v>1866.47</v>
      </c>
      <c r="E91" s="77">
        <f t="shared" si="14"/>
        <v>379.13</v>
      </c>
      <c r="F91" s="77">
        <v>37.119999999999997</v>
      </c>
      <c r="G91" s="80">
        <v>21.33</v>
      </c>
      <c r="H91" s="77">
        <f t="shared" si="15"/>
        <v>15.79</v>
      </c>
      <c r="I91" s="79">
        <v>0</v>
      </c>
      <c r="J91" s="79"/>
      <c r="K91" s="79">
        <v>0</v>
      </c>
      <c r="L91" s="79">
        <v>0</v>
      </c>
      <c r="M91" s="80">
        <v>15.79</v>
      </c>
      <c r="N91" s="79">
        <v>0</v>
      </c>
      <c r="O91" s="76">
        <f t="shared" si="16"/>
        <v>394.92</v>
      </c>
    </row>
    <row r="92" spans="1:15" s="72" customFormat="1">
      <c r="A92" s="86" t="s">
        <v>49</v>
      </c>
      <c r="B92" s="86">
        <f>SUM(B93:B96)</f>
        <v>93.6</v>
      </c>
      <c r="C92" s="86">
        <f t="shared" ref="C92:N92" si="20">SUM(C93:C96)</f>
        <v>5241.6000000000004</v>
      </c>
      <c r="D92" s="86">
        <f t="shared" si="20"/>
        <v>4356.6499999999996</v>
      </c>
      <c r="E92" s="76">
        <f t="shared" si="14"/>
        <v>884.95</v>
      </c>
      <c r="F92" s="86">
        <f t="shared" si="20"/>
        <v>1000.59</v>
      </c>
      <c r="G92" s="86">
        <f t="shared" si="20"/>
        <v>872.42</v>
      </c>
      <c r="H92" s="76">
        <f t="shared" si="15"/>
        <v>128.16999999999999</v>
      </c>
      <c r="I92" s="86">
        <f t="shared" si="20"/>
        <v>19.5</v>
      </c>
      <c r="J92" s="86">
        <f t="shared" si="20"/>
        <v>35.04</v>
      </c>
      <c r="K92" s="86">
        <f t="shared" si="20"/>
        <v>-59.62</v>
      </c>
      <c r="L92" s="86">
        <f t="shared" si="20"/>
        <v>96.4</v>
      </c>
      <c r="M92" s="86">
        <f t="shared" si="20"/>
        <v>36.85</v>
      </c>
      <c r="N92" s="86">
        <f t="shared" si="20"/>
        <v>265</v>
      </c>
      <c r="O92" s="76">
        <f t="shared" si="16"/>
        <v>1278.1199999999999</v>
      </c>
    </row>
    <row r="93" spans="1:15" s="53" customFormat="1">
      <c r="A93" s="87" t="s">
        <v>203</v>
      </c>
      <c r="B93" s="88">
        <v>0</v>
      </c>
      <c r="C93" s="88">
        <v>0</v>
      </c>
      <c r="D93" s="80">
        <v>0</v>
      </c>
      <c r="E93" s="77">
        <f t="shared" si="14"/>
        <v>0</v>
      </c>
      <c r="F93" s="77">
        <v>836.45</v>
      </c>
      <c r="G93" s="80">
        <v>764.63</v>
      </c>
      <c r="H93" s="77">
        <f t="shared" si="15"/>
        <v>71.819999999999993</v>
      </c>
      <c r="I93" s="79">
        <v>0</v>
      </c>
      <c r="J93" s="79">
        <v>35.04</v>
      </c>
      <c r="K93" s="79">
        <v>-59.62</v>
      </c>
      <c r="L93" s="79">
        <v>96.4</v>
      </c>
      <c r="M93" s="80">
        <v>0</v>
      </c>
      <c r="N93" s="79">
        <v>265</v>
      </c>
      <c r="O93" s="76">
        <f t="shared" si="16"/>
        <v>336.82</v>
      </c>
    </row>
    <row r="94" spans="1:15" s="53" customFormat="1">
      <c r="A94" s="87" t="s">
        <v>204</v>
      </c>
      <c r="B94" s="88">
        <v>55.8</v>
      </c>
      <c r="C94" s="88">
        <v>3124.8</v>
      </c>
      <c r="D94" s="80">
        <v>2597.23</v>
      </c>
      <c r="E94" s="77">
        <f t="shared" si="14"/>
        <v>527.57000000000005</v>
      </c>
      <c r="F94" s="77">
        <v>110.28</v>
      </c>
      <c r="G94" s="80">
        <v>81.81</v>
      </c>
      <c r="H94" s="77">
        <f t="shared" si="15"/>
        <v>28.47</v>
      </c>
      <c r="I94" s="79">
        <v>6.5</v>
      </c>
      <c r="J94" s="79"/>
      <c r="K94" s="79">
        <v>0</v>
      </c>
      <c r="L94" s="79">
        <v>0</v>
      </c>
      <c r="M94" s="80">
        <v>21.97</v>
      </c>
      <c r="N94" s="79">
        <v>0</v>
      </c>
      <c r="O94" s="76">
        <f t="shared" si="16"/>
        <v>556.04</v>
      </c>
    </row>
    <row r="95" spans="1:15" s="53" customFormat="1">
      <c r="A95" s="87" t="s">
        <v>205</v>
      </c>
      <c r="B95" s="88">
        <v>18.7</v>
      </c>
      <c r="C95" s="88">
        <v>1047.2</v>
      </c>
      <c r="D95" s="80">
        <v>870.4</v>
      </c>
      <c r="E95" s="77">
        <f t="shared" si="14"/>
        <v>176.8</v>
      </c>
      <c r="F95" s="77">
        <v>27.17</v>
      </c>
      <c r="G95" s="80">
        <v>13.31</v>
      </c>
      <c r="H95" s="77">
        <f t="shared" si="15"/>
        <v>13.86</v>
      </c>
      <c r="I95" s="79">
        <v>6.5</v>
      </c>
      <c r="J95" s="79"/>
      <c r="K95" s="79">
        <v>0</v>
      </c>
      <c r="L95" s="79">
        <v>0</v>
      </c>
      <c r="M95" s="80">
        <v>7.36</v>
      </c>
      <c r="N95" s="79">
        <v>0</v>
      </c>
      <c r="O95" s="76">
        <f t="shared" si="16"/>
        <v>190.66</v>
      </c>
    </row>
    <row r="96" spans="1:15" s="53" customFormat="1">
      <c r="A96" s="87" t="s">
        <v>206</v>
      </c>
      <c r="B96" s="88">
        <v>19.100000000000001</v>
      </c>
      <c r="C96" s="88">
        <v>1069.5999999999999</v>
      </c>
      <c r="D96" s="80">
        <v>889.02</v>
      </c>
      <c r="E96" s="77">
        <f t="shared" si="14"/>
        <v>180.58</v>
      </c>
      <c r="F96" s="77">
        <v>26.69</v>
      </c>
      <c r="G96" s="80">
        <v>12.67</v>
      </c>
      <c r="H96" s="77">
        <f t="shared" si="15"/>
        <v>14.02</v>
      </c>
      <c r="I96" s="79">
        <v>6.5</v>
      </c>
      <c r="J96" s="79"/>
      <c r="K96" s="79">
        <v>0</v>
      </c>
      <c r="L96" s="79">
        <v>0</v>
      </c>
      <c r="M96" s="80">
        <v>7.52</v>
      </c>
      <c r="N96" s="79">
        <v>0</v>
      </c>
      <c r="O96" s="76">
        <f t="shared" si="16"/>
        <v>194.6</v>
      </c>
    </row>
    <row r="97" spans="1:15" s="72" customFormat="1">
      <c r="A97" s="86" t="s">
        <v>50</v>
      </c>
      <c r="B97" s="86">
        <f>SUM(B98:B100)</f>
        <v>132.1</v>
      </c>
      <c r="C97" s="86">
        <f t="shared" ref="C97:N97" si="21">SUM(C98:C100)</f>
        <v>7397.6</v>
      </c>
      <c r="D97" s="86">
        <f t="shared" si="21"/>
        <v>6148.64</v>
      </c>
      <c r="E97" s="76">
        <f t="shared" si="14"/>
        <v>1248.96</v>
      </c>
      <c r="F97" s="86">
        <f t="shared" si="21"/>
        <v>798.77</v>
      </c>
      <c r="G97" s="86">
        <f t="shared" si="21"/>
        <v>696.57</v>
      </c>
      <c r="H97" s="76">
        <f t="shared" si="15"/>
        <v>102.2</v>
      </c>
      <c r="I97" s="86">
        <f t="shared" si="21"/>
        <v>0</v>
      </c>
      <c r="J97" s="86">
        <f t="shared" si="21"/>
        <v>21.78</v>
      </c>
      <c r="K97" s="86">
        <f t="shared" si="21"/>
        <v>-41.29</v>
      </c>
      <c r="L97" s="86">
        <f t="shared" si="21"/>
        <v>69.69</v>
      </c>
      <c r="M97" s="86">
        <f t="shared" si="21"/>
        <v>52.02</v>
      </c>
      <c r="N97" s="86">
        <f t="shared" si="21"/>
        <v>470</v>
      </c>
      <c r="O97" s="76">
        <f t="shared" si="16"/>
        <v>1821.16</v>
      </c>
    </row>
    <row r="98" spans="1:15" s="53" customFormat="1">
      <c r="A98" s="87" t="s">
        <v>207</v>
      </c>
      <c r="B98" s="88">
        <v>0</v>
      </c>
      <c r="C98" s="88">
        <v>0</v>
      </c>
      <c r="D98" s="80">
        <v>0</v>
      </c>
      <c r="E98" s="77">
        <f t="shared" si="14"/>
        <v>0</v>
      </c>
      <c r="F98" s="77">
        <v>726.83</v>
      </c>
      <c r="G98" s="80">
        <v>676.65</v>
      </c>
      <c r="H98" s="77">
        <f t="shared" si="15"/>
        <v>50.18</v>
      </c>
      <c r="I98" s="79">
        <v>0</v>
      </c>
      <c r="J98" s="79">
        <v>21.78</v>
      </c>
      <c r="K98" s="79">
        <v>-41.29</v>
      </c>
      <c r="L98" s="79">
        <v>69.69</v>
      </c>
      <c r="M98" s="80">
        <v>0</v>
      </c>
      <c r="N98" s="79">
        <v>470</v>
      </c>
      <c r="O98" s="76">
        <f t="shared" si="16"/>
        <v>520.17999999999995</v>
      </c>
    </row>
    <row r="99" spans="1:15" s="53" customFormat="1">
      <c r="A99" s="87" t="s">
        <v>208</v>
      </c>
      <c r="B99" s="88">
        <v>68.3</v>
      </c>
      <c r="C99" s="88">
        <v>3824.8</v>
      </c>
      <c r="D99" s="80">
        <v>3179.05</v>
      </c>
      <c r="E99" s="77">
        <f t="shared" si="14"/>
        <v>645.75</v>
      </c>
      <c r="F99" s="77">
        <v>36.86</v>
      </c>
      <c r="G99" s="80">
        <v>9.9600000000000009</v>
      </c>
      <c r="H99" s="77">
        <f t="shared" si="15"/>
        <v>26.9</v>
      </c>
      <c r="I99" s="79">
        <v>0</v>
      </c>
      <c r="J99" s="79"/>
      <c r="K99" s="79">
        <v>0</v>
      </c>
      <c r="L99" s="79">
        <v>0</v>
      </c>
      <c r="M99" s="80">
        <v>26.9</v>
      </c>
      <c r="N99" s="79">
        <v>0</v>
      </c>
      <c r="O99" s="76">
        <f t="shared" si="16"/>
        <v>672.65</v>
      </c>
    </row>
    <row r="100" spans="1:15" s="53" customFormat="1">
      <c r="A100" s="87" t="s">
        <v>209</v>
      </c>
      <c r="B100" s="88">
        <v>63.8</v>
      </c>
      <c r="C100" s="88">
        <v>3572.8</v>
      </c>
      <c r="D100" s="80">
        <v>2969.59</v>
      </c>
      <c r="E100" s="77">
        <f t="shared" si="14"/>
        <v>603.21</v>
      </c>
      <c r="F100" s="77">
        <v>35.08</v>
      </c>
      <c r="G100" s="80">
        <v>9.9600000000000009</v>
      </c>
      <c r="H100" s="77">
        <f t="shared" si="15"/>
        <v>25.12</v>
      </c>
      <c r="I100" s="79">
        <v>0</v>
      </c>
      <c r="J100" s="79"/>
      <c r="K100" s="79">
        <v>0</v>
      </c>
      <c r="L100" s="79">
        <v>0</v>
      </c>
      <c r="M100" s="80">
        <v>25.12</v>
      </c>
      <c r="N100" s="79">
        <v>0</v>
      </c>
      <c r="O100" s="76">
        <f t="shared" si="16"/>
        <v>628.33000000000004</v>
      </c>
    </row>
    <row r="101" spans="1:15" s="72" customFormat="1">
      <c r="A101" s="86" t="s">
        <v>51</v>
      </c>
      <c r="B101" s="86">
        <f>SUM(B102:B104)</f>
        <v>132.4</v>
      </c>
      <c r="C101" s="86">
        <f t="shared" ref="C101:N101" si="22">SUM(C102:C104)</f>
        <v>7414.4</v>
      </c>
      <c r="D101" s="86">
        <f t="shared" si="22"/>
        <v>6162.61</v>
      </c>
      <c r="E101" s="76">
        <f t="shared" si="14"/>
        <v>1251.79</v>
      </c>
      <c r="F101" s="86">
        <f t="shared" si="22"/>
        <v>762.81</v>
      </c>
      <c r="G101" s="86">
        <f t="shared" si="22"/>
        <v>665.4</v>
      </c>
      <c r="H101" s="76">
        <f t="shared" si="15"/>
        <v>97.41</v>
      </c>
      <c r="I101" s="86">
        <f t="shared" si="22"/>
        <v>0</v>
      </c>
      <c r="J101" s="86">
        <f t="shared" si="22"/>
        <v>17.97</v>
      </c>
      <c r="K101" s="86">
        <f t="shared" si="22"/>
        <v>-55.23</v>
      </c>
      <c r="L101" s="86">
        <f t="shared" si="22"/>
        <v>82.53</v>
      </c>
      <c r="M101" s="86">
        <f t="shared" si="22"/>
        <v>52.14</v>
      </c>
      <c r="N101" s="86">
        <f t="shared" si="22"/>
        <v>220</v>
      </c>
      <c r="O101" s="76">
        <f t="shared" si="16"/>
        <v>1569.2</v>
      </c>
    </row>
    <row r="102" spans="1:15" s="53" customFormat="1">
      <c r="A102" s="87" t="s">
        <v>210</v>
      </c>
      <c r="B102" s="88">
        <v>0</v>
      </c>
      <c r="C102" s="88">
        <v>0</v>
      </c>
      <c r="D102" s="80">
        <v>0</v>
      </c>
      <c r="E102" s="77">
        <f t="shared" si="14"/>
        <v>0</v>
      </c>
      <c r="F102" s="77">
        <v>682.91</v>
      </c>
      <c r="G102" s="80">
        <v>637.64</v>
      </c>
      <c r="H102" s="77">
        <f t="shared" si="15"/>
        <v>45.27</v>
      </c>
      <c r="I102" s="79">
        <v>0</v>
      </c>
      <c r="J102" s="79">
        <v>17.97</v>
      </c>
      <c r="K102" s="79">
        <v>-55.23</v>
      </c>
      <c r="L102" s="79">
        <v>82.53</v>
      </c>
      <c r="M102" s="80">
        <v>0</v>
      </c>
      <c r="N102" s="79">
        <v>220</v>
      </c>
      <c r="O102" s="76">
        <f t="shared" si="16"/>
        <v>265.27</v>
      </c>
    </row>
    <row r="103" spans="1:15" s="53" customFormat="1">
      <c r="A103" s="87" t="s">
        <v>211</v>
      </c>
      <c r="B103" s="88">
        <v>51.8</v>
      </c>
      <c r="C103" s="88">
        <v>2900.8</v>
      </c>
      <c r="D103" s="80">
        <v>2411.0500000000002</v>
      </c>
      <c r="E103" s="77">
        <f t="shared" si="14"/>
        <v>489.75</v>
      </c>
      <c r="F103" s="77">
        <v>31.53</v>
      </c>
      <c r="G103" s="80">
        <v>11.13</v>
      </c>
      <c r="H103" s="77">
        <f t="shared" si="15"/>
        <v>20.399999999999999</v>
      </c>
      <c r="I103" s="79">
        <v>0</v>
      </c>
      <c r="J103" s="79"/>
      <c r="K103" s="79">
        <v>0</v>
      </c>
      <c r="L103" s="79">
        <v>0</v>
      </c>
      <c r="M103" s="80">
        <v>20.399999999999999</v>
      </c>
      <c r="N103" s="79">
        <v>0</v>
      </c>
      <c r="O103" s="76">
        <f t="shared" si="16"/>
        <v>510.15</v>
      </c>
    </row>
    <row r="104" spans="1:15" s="53" customFormat="1">
      <c r="A104" s="87" t="s">
        <v>212</v>
      </c>
      <c r="B104" s="88">
        <v>80.599999999999994</v>
      </c>
      <c r="C104" s="88">
        <v>4513.6000000000004</v>
      </c>
      <c r="D104" s="80">
        <v>3751.56</v>
      </c>
      <c r="E104" s="77">
        <f t="shared" si="14"/>
        <v>762.04</v>
      </c>
      <c r="F104" s="77">
        <v>48.37</v>
      </c>
      <c r="G104" s="80">
        <v>16.63</v>
      </c>
      <c r="H104" s="77">
        <f t="shared" si="15"/>
        <v>31.74</v>
      </c>
      <c r="I104" s="79">
        <v>0</v>
      </c>
      <c r="J104" s="79"/>
      <c r="K104" s="79">
        <v>0</v>
      </c>
      <c r="L104" s="79">
        <v>0</v>
      </c>
      <c r="M104" s="80">
        <v>31.74</v>
      </c>
      <c r="N104" s="79">
        <v>0</v>
      </c>
      <c r="O104" s="76">
        <f t="shared" si="16"/>
        <v>793.78</v>
      </c>
    </row>
    <row r="105" spans="1:15" s="72" customFormat="1">
      <c r="A105" s="86" t="s">
        <v>52</v>
      </c>
      <c r="B105" s="86">
        <f>SUM(B106:B110)</f>
        <v>121.4</v>
      </c>
      <c r="C105" s="86">
        <f t="shared" ref="C105:N105" si="23">SUM(C106:C110)</f>
        <v>6798.4</v>
      </c>
      <c r="D105" s="86">
        <f t="shared" si="23"/>
        <v>5650.6</v>
      </c>
      <c r="E105" s="76">
        <f t="shared" si="14"/>
        <v>1147.8</v>
      </c>
      <c r="F105" s="86">
        <f t="shared" si="23"/>
        <v>979.57</v>
      </c>
      <c r="G105" s="86">
        <f t="shared" si="23"/>
        <v>877.98</v>
      </c>
      <c r="H105" s="76">
        <f t="shared" si="15"/>
        <v>101.59</v>
      </c>
      <c r="I105" s="86">
        <f t="shared" si="23"/>
        <v>0</v>
      </c>
      <c r="J105" s="86">
        <f t="shared" si="23"/>
        <v>31.48</v>
      </c>
      <c r="K105" s="86">
        <f t="shared" si="23"/>
        <v>-30.48</v>
      </c>
      <c r="L105" s="86">
        <f t="shared" si="23"/>
        <v>52.79</v>
      </c>
      <c r="M105" s="86">
        <f t="shared" si="23"/>
        <v>47.8</v>
      </c>
      <c r="N105" s="86">
        <f t="shared" si="23"/>
        <v>310</v>
      </c>
      <c r="O105" s="76">
        <f t="shared" si="16"/>
        <v>1559.39</v>
      </c>
    </row>
    <row r="106" spans="1:15" s="53" customFormat="1">
      <c r="A106" s="87" t="s">
        <v>213</v>
      </c>
      <c r="B106" s="88">
        <v>0</v>
      </c>
      <c r="C106" s="88">
        <v>0</v>
      </c>
      <c r="D106" s="80">
        <v>0</v>
      </c>
      <c r="E106" s="77">
        <f t="shared" si="14"/>
        <v>0</v>
      </c>
      <c r="F106" s="77">
        <v>852.15</v>
      </c>
      <c r="G106" s="80">
        <v>798.36</v>
      </c>
      <c r="H106" s="77">
        <f t="shared" si="15"/>
        <v>53.79</v>
      </c>
      <c r="I106" s="79">
        <v>0</v>
      </c>
      <c r="J106" s="79">
        <v>31.48</v>
      </c>
      <c r="K106" s="79">
        <v>-30.48</v>
      </c>
      <c r="L106" s="79">
        <v>52.79</v>
      </c>
      <c r="M106" s="80">
        <v>0</v>
      </c>
      <c r="N106" s="79">
        <v>310</v>
      </c>
      <c r="O106" s="76">
        <f t="shared" si="16"/>
        <v>363.79</v>
      </c>
    </row>
    <row r="107" spans="1:15" s="53" customFormat="1">
      <c r="A107" s="87" t="s">
        <v>214</v>
      </c>
      <c r="B107" s="88">
        <v>69.3</v>
      </c>
      <c r="C107" s="88">
        <v>3880.8</v>
      </c>
      <c r="D107" s="80">
        <v>3225.59</v>
      </c>
      <c r="E107" s="77">
        <f t="shared" si="14"/>
        <v>655.21</v>
      </c>
      <c r="F107" s="77">
        <v>37.32</v>
      </c>
      <c r="G107" s="80">
        <v>10.029999999999999</v>
      </c>
      <c r="H107" s="77">
        <f t="shared" si="15"/>
        <v>27.29</v>
      </c>
      <c r="I107" s="79">
        <v>0</v>
      </c>
      <c r="J107" s="79"/>
      <c r="K107" s="79">
        <v>0</v>
      </c>
      <c r="L107" s="79">
        <v>0</v>
      </c>
      <c r="M107" s="80">
        <v>27.29</v>
      </c>
      <c r="N107" s="79">
        <v>0</v>
      </c>
      <c r="O107" s="76">
        <f t="shared" si="16"/>
        <v>682.5</v>
      </c>
    </row>
    <row r="108" spans="1:15" s="53" customFormat="1">
      <c r="A108" s="87" t="s">
        <v>215</v>
      </c>
      <c r="B108" s="88">
        <v>17</v>
      </c>
      <c r="C108" s="88">
        <v>952</v>
      </c>
      <c r="D108" s="80">
        <v>791.27</v>
      </c>
      <c r="E108" s="77">
        <f t="shared" si="14"/>
        <v>160.72999999999999</v>
      </c>
      <c r="F108" s="77">
        <v>47.72</v>
      </c>
      <c r="G108" s="80">
        <v>41.03</v>
      </c>
      <c r="H108" s="77">
        <f t="shared" si="15"/>
        <v>6.69</v>
      </c>
      <c r="I108" s="79">
        <v>0</v>
      </c>
      <c r="J108" s="79"/>
      <c r="K108" s="79">
        <v>0</v>
      </c>
      <c r="L108" s="79">
        <v>0</v>
      </c>
      <c r="M108" s="80">
        <v>6.69</v>
      </c>
      <c r="N108" s="79">
        <v>0</v>
      </c>
      <c r="O108" s="76">
        <f t="shared" si="16"/>
        <v>167.42</v>
      </c>
    </row>
    <row r="109" spans="1:15" s="53" customFormat="1">
      <c r="A109" s="87" t="s">
        <v>216</v>
      </c>
      <c r="B109" s="88">
        <v>30.6</v>
      </c>
      <c r="C109" s="88">
        <v>1713.6</v>
      </c>
      <c r="D109" s="80">
        <v>1424.29</v>
      </c>
      <c r="E109" s="77">
        <f t="shared" si="14"/>
        <v>289.31</v>
      </c>
      <c r="F109" s="77">
        <v>27.08</v>
      </c>
      <c r="G109" s="80">
        <v>15.03</v>
      </c>
      <c r="H109" s="77">
        <f t="shared" si="15"/>
        <v>12.05</v>
      </c>
      <c r="I109" s="79">
        <v>0</v>
      </c>
      <c r="J109" s="79"/>
      <c r="K109" s="79">
        <v>0</v>
      </c>
      <c r="L109" s="79">
        <v>0</v>
      </c>
      <c r="M109" s="80">
        <v>12.05</v>
      </c>
      <c r="N109" s="79">
        <v>0</v>
      </c>
      <c r="O109" s="76">
        <f t="shared" si="16"/>
        <v>301.36</v>
      </c>
    </row>
    <row r="110" spans="1:15" s="53" customFormat="1">
      <c r="A110" s="87" t="s">
        <v>217</v>
      </c>
      <c r="B110" s="88">
        <v>4.5</v>
      </c>
      <c r="C110" s="88">
        <v>252</v>
      </c>
      <c r="D110" s="80">
        <v>209.45</v>
      </c>
      <c r="E110" s="77">
        <f t="shared" si="14"/>
        <v>42.55</v>
      </c>
      <c r="F110" s="77">
        <v>15.3</v>
      </c>
      <c r="G110" s="80">
        <v>13.53</v>
      </c>
      <c r="H110" s="77">
        <f t="shared" si="15"/>
        <v>1.77</v>
      </c>
      <c r="I110" s="79">
        <v>0</v>
      </c>
      <c r="J110" s="79"/>
      <c r="K110" s="79">
        <v>0</v>
      </c>
      <c r="L110" s="79">
        <v>0</v>
      </c>
      <c r="M110" s="80">
        <v>1.77</v>
      </c>
      <c r="N110" s="79">
        <v>0</v>
      </c>
      <c r="O110" s="76">
        <f t="shared" si="16"/>
        <v>44.32</v>
      </c>
    </row>
    <row r="111" spans="1:15" s="72" customFormat="1">
      <c r="A111" s="86" t="s">
        <v>53</v>
      </c>
      <c r="B111" s="86">
        <f>SUM(B112:B115)</f>
        <v>196</v>
      </c>
      <c r="C111" s="86">
        <f t="shared" ref="C111:N111" si="24">SUM(C112:C115)</f>
        <v>10976</v>
      </c>
      <c r="D111" s="86">
        <f t="shared" si="24"/>
        <v>9122.89</v>
      </c>
      <c r="E111" s="76">
        <f t="shared" si="14"/>
        <v>1853.11</v>
      </c>
      <c r="F111" s="86">
        <f t="shared" si="24"/>
        <v>964.21</v>
      </c>
      <c r="G111" s="86">
        <f t="shared" si="24"/>
        <v>839.6</v>
      </c>
      <c r="H111" s="76">
        <f t="shared" si="15"/>
        <v>124.61</v>
      </c>
      <c r="I111" s="86">
        <f t="shared" si="24"/>
        <v>0</v>
      </c>
      <c r="J111" s="86">
        <f t="shared" si="24"/>
        <v>21.54</v>
      </c>
      <c r="K111" s="86">
        <f t="shared" si="24"/>
        <v>-57.73</v>
      </c>
      <c r="L111" s="86">
        <f t="shared" si="24"/>
        <v>83.62</v>
      </c>
      <c r="M111" s="86">
        <f t="shared" si="24"/>
        <v>77.180000000000007</v>
      </c>
      <c r="N111" s="86">
        <f t="shared" si="24"/>
        <v>145</v>
      </c>
      <c r="O111" s="76">
        <f t="shared" si="16"/>
        <v>2122.7199999999998</v>
      </c>
    </row>
    <row r="112" spans="1:15" s="53" customFormat="1">
      <c r="A112" s="87" t="s">
        <v>218</v>
      </c>
      <c r="B112" s="88">
        <v>0</v>
      </c>
      <c r="C112" s="88">
        <v>0</v>
      </c>
      <c r="D112" s="80">
        <v>0</v>
      </c>
      <c r="E112" s="77">
        <f t="shared" si="14"/>
        <v>0</v>
      </c>
      <c r="F112" s="77">
        <v>856.92</v>
      </c>
      <c r="G112" s="80">
        <v>809.49</v>
      </c>
      <c r="H112" s="77">
        <f t="shared" si="15"/>
        <v>47.43</v>
      </c>
      <c r="I112" s="79">
        <v>0</v>
      </c>
      <c r="J112" s="79">
        <v>21.54</v>
      </c>
      <c r="K112" s="79">
        <v>-57.73</v>
      </c>
      <c r="L112" s="79">
        <v>83.62</v>
      </c>
      <c r="M112" s="80">
        <v>0</v>
      </c>
      <c r="N112" s="79">
        <v>145</v>
      </c>
      <c r="O112" s="76">
        <f t="shared" si="16"/>
        <v>192.43</v>
      </c>
    </row>
    <row r="113" spans="1:15" s="53" customFormat="1">
      <c r="A113" s="87" t="s">
        <v>219</v>
      </c>
      <c r="B113" s="88">
        <v>72.099999999999994</v>
      </c>
      <c r="C113" s="88">
        <v>4037.6</v>
      </c>
      <c r="D113" s="80">
        <v>3355.92</v>
      </c>
      <c r="E113" s="77">
        <f t="shared" si="14"/>
        <v>681.68</v>
      </c>
      <c r="F113" s="77">
        <v>38.26</v>
      </c>
      <c r="G113" s="80">
        <v>9.8699999999999992</v>
      </c>
      <c r="H113" s="77">
        <f t="shared" si="15"/>
        <v>28.39</v>
      </c>
      <c r="I113" s="79">
        <v>0</v>
      </c>
      <c r="J113" s="79"/>
      <c r="K113" s="79">
        <v>0</v>
      </c>
      <c r="L113" s="79">
        <v>0</v>
      </c>
      <c r="M113" s="80">
        <v>28.39</v>
      </c>
      <c r="N113" s="79">
        <v>0</v>
      </c>
      <c r="O113" s="76">
        <f t="shared" si="16"/>
        <v>710.07</v>
      </c>
    </row>
    <row r="114" spans="1:15" s="53" customFormat="1">
      <c r="A114" s="87" t="s">
        <v>220</v>
      </c>
      <c r="B114" s="88">
        <v>61.5</v>
      </c>
      <c r="C114" s="88">
        <v>3444</v>
      </c>
      <c r="D114" s="80">
        <v>2862.54</v>
      </c>
      <c r="E114" s="77">
        <f t="shared" si="14"/>
        <v>581.46</v>
      </c>
      <c r="F114" s="77">
        <v>34.090000000000003</v>
      </c>
      <c r="G114" s="80">
        <v>9.8699999999999992</v>
      </c>
      <c r="H114" s="77">
        <f t="shared" si="15"/>
        <v>24.22</v>
      </c>
      <c r="I114" s="79">
        <v>0</v>
      </c>
      <c r="J114" s="79"/>
      <c r="K114" s="79">
        <v>0</v>
      </c>
      <c r="L114" s="79">
        <v>0</v>
      </c>
      <c r="M114" s="80">
        <v>24.22</v>
      </c>
      <c r="N114" s="79">
        <v>0</v>
      </c>
      <c r="O114" s="76">
        <f t="shared" si="16"/>
        <v>605.67999999999995</v>
      </c>
    </row>
    <row r="115" spans="1:15" s="53" customFormat="1">
      <c r="A115" s="87" t="s">
        <v>221</v>
      </c>
      <c r="B115" s="88">
        <v>62.4</v>
      </c>
      <c r="C115" s="88">
        <v>3494.4</v>
      </c>
      <c r="D115" s="80">
        <v>2904.43</v>
      </c>
      <c r="E115" s="77">
        <f t="shared" si="14"/>
        <v>589.97</v>
      </c>
      <c r="F115" s="77">
        <v>34.94</v>
      </c>
      <c r="G115" s="80">
        <v>10.37</v>
      </c>
      <c r="H115" s="77">
        <f t="shared" si="15"/>
        <v>24.57</v>
      </c>
      <c r="I115" s="79">
        <v>0</v>
      </c>
      <c r="J115" s="79"/>
      <c r="K115" s="79">
        <v>0</v>
      </c>
      <c r="L115" s="79">
        <v>0</v>
      </c>
      <c r="M115" s="80">
        <v>24.57</v>
      </c>
      <c r="N115" s="79">
        <v>0</v>
      </c>
      <c r="O115" s="76">
        <f t="shared" si="16"/>
        <v>614.54</v>
      </c>
    </row>
    <row r="116" spans="1:15" s="72" customFormat="1">
      <c r="A116" s="86" t="s">
        <v>54</v>
      </c>
      <c r="B116" s="86">
        <f>SUM(B117:B120)</f>
        <v>203.5</v>
      </c>
      <c r="C116" s="86">
        <f t="shared" ref="C116:N116" si="25">SUM(C117:C120)</f>
        <v>11396</v>
      </c>
      <c r="D116" s="86">
        <f t="shared" si="25"/>
        <v>9471.98</v>
      </c>
      <c r="E116" s="76">
        <f t="shared" si="14"/>
        <v>1924.02</v>
      </c>
      <c r="F116" s="86">
        <f t="shared" si="25"/>
        <v>1142.72</v>
      </c>
      <c r="G116" s="86">
        <f t="shared" si="25"/>
        <v>998.4</v>
      </c>
      <c r="H116" s="76">
        <f t="shared" si="15"/>
        <v>144.32</v>
      </c>
      <c r="I116" s="86">
        <f t="shared" si="25"/>
        <v>0</v>
      </c>
      <c r="J116" s="86">
        <f t="shared" si="25"/>
        <v>22.95</v>
      </c>
      <c r="K116" s="86">
        <f t="shared" si="25"/>
        <v>-70.38</v>
      </c>
      <c r="L116" s="86">
        <f t="shared" si="25"/>
        <v>111.61</v>
      </c>
      <c r="M116" s="86">
        <f t="shared" si="25"/>
        <v>80.14</v>
      </c>
      <c r="N116" s="86">
        <f t="shared" si="25"/>
        <v>315</v>
      </c>
      <c r="O116" s="76">
        <f t="shared" si="16"/>
        <v>2383.34</v>
      </c>
    </row>
    <row r="117" spans="1:15" s="53" customFormat="1">
      <c r="A117" s="87" t="s">
        <v>222</v>
      </c>
      <c r="B117" s="88">
        <v>0</v>
      </c>
      <c r="C117" s="88">
        <v>0</v>
      </c>
      <c r="D117" s="80">
        <v>0</v>
      </c>
      <c r="E117" s="77">
        <f t="shared" si="14"/>
        <v>0</v>
      </c>
      <c r="F117" s="77">
        <v>1029.43</v>
      </c>
      <c r="G117" s="80">
        <v>965.25</v>
      </c>
      <c r="H117" s="77">
        <f t="shared" si="15"/>
        <v>64.180000000000007</v>
      </c>
      <c r="I117" s="79">
        <v>0</v>
      </c>
      <c r="J117" s="79">
        <v>22.95</v>
      </c>
      <c r="K117" s="79">
        <v>-70.38</v>
      </c>
      <c r="L117" s="79">
        <v>111.61</v>
      </c>
      <c r="M117" s="80">
        <v>0</v>
      </c>
      <c r="N117" s="79">
        <v>315</v>
      </c>
      <c r="O117" s="76">
        <f t="shared" si="16"/>
        <v>379.18</v>
      </c>
    </row>
    <row r="118" spans="1:15" s="53" customFormat="1">
      <c r="A118" s="87" t="s">
        <v>223</v>
      </c>
      <c r="B118" s="88">
        <v>81.099999999999994</v>
      </c>
      <c r="C118" s="88">
        <v>4541.6000000000004</v>
      </c>
      <c r="D118" s="80">
        <v>3774.83</v>
      </c>
      <c r="E118" s="77">
        <f t="shared" si="14"/>
        <v>766.77</v>
      </c>
      <c r="F118" s="77">
        <v>41.99</v>
      </c>
      <c r="G118" s="80">
        <v>10.050000000000001</v>
      </c>
      <c r="H118" s="77">
        <f t="shared" si="15"/>
        <v>31.94</v>
      </c>
      <c r="I118" s="79">
        <v>0</v>
      </c>
      <c r="J118" s="79"/>
      <c r="K118" s="79">
        <v>0</v>
      </c>
      <c r="L118" s="79">
        <v>0</v>
      </c>
      <c r="M118" s="80">
        <v>31.94</v>
      </c>
      <c r="N118" s="79">
        <v>0</v>
      </c>
      <c r="O118" s="76">
        <f t="shared" si="16"/>
        <v>798.71</v>
      </c>
    </row>
    <row r="119" spans="1:15" s="53" customFormat="1">
      <c r="A119" s="87" t="s">
        <v>224</v>
      </c>
      <c r="B119" s="88">
        <v>87.5</v>
      </c>
      <c r="C119" s="88">
        <v>4900</v>
      </c>
      <c r="D119" s="80">
        <v>4072.72</v>
      </c>
      <c r="E119" s="77">
        <f t="shared" si="14"/>
        <v>827.28</v>
      </c>
      <c r="F119" s="77">
        <v>47.01</v>
      </c>
      <c r="G119" s="80">
        <v>12.55</v>
      </c>
      <c r="H119" s="77">
        <f t="shared" si="15"/>
        <v>34.46</v>
      </c>
      <c r="I119" s="79">
        <v>0</v>
      </c>
      <c r="J119" s="79"/>
      <c r="K119" s="79">
        <v>0</v>
      </c>
      <c r="L119" s="79">
        <v>0</v>
      </c>
      <c r="M119" s="80">
        <v>34.46</v>
      </c>
      <c r="N119" s="79">
        <v>0</v>
      </c>
      <c r="O119" s="76">
        <f t="shared" si="16"/>
        <v>861.74</v>
      </c>
    </row>
    <row r="120" spans="1:15" s="53" customFormat="1">
      <c r="A120" s="87" t="s">
        <v>225</v>
      </c>
      <c r="B120" s="88">
        <v>34.9</v>
      </c>
      <c r="C120" s="88">
        <v>1954.4</v>
      </c>
      <c r="D120" s="80">
        <v>1624.43</v>
      </c>
      <c r="E120" s="77">
        <f t="shared" si="14"/>
        <v>329.97</v>
      </c>
      <c r="F120" s="77">
        <v>24.29</v>
      </c>
      <c r="G120" s="80">
        <v>10.55</v>
      </c>
      <c r="H120" s="77">
        <f t="shared" si="15"/>
        <v>13.74</v>
      </c>
      <c r="I120" s="79">
        <v>0</v>
      </c>
      <c r="J120" s="79"/>
      <c r="K120" s="79">
        <v>0</v>
      </c>
      <c r="L120" s="79">
        <v>0</v>
      </c>
      <c r="M120" s="80">
        <v>13.74</v>
      </c>
      <c r="N120" s="79">
        <v>0</v>
      </c>
      <c r="O120" s="76">
        <f t="shared" si="16"/>
        <v>343.71</v>
      </c>
    </row>
    <row r="121" spans="1:15" s="72" customFormat="1">
      <c r="A121" s="86" t="s">
        <v>55</v>
      </c>
      <c r="B121" s="86">
        <f>SUM(B122:B124)</f>
        <v>89.3</v>
      </c>
      <c r="C121" s="86">
        <f t="shared" ref="C121:N121" si="26">SUM(C122:C124)</f>
        <v>5000.8</v>
      </c>
      <c r="D121" s="86">
        <f t="shared" si="26"/>
        <v>4156.5</v>
      </c>
      <c r="E121" s="76">
        <f t="shared" si="14"/>
        <v>844.3</v>
      </c>
      <c r="F121" s="86">
        <f t="shared" si="26"/>
        <v>705.98</v>
      </c>
      <c r="G121" s="86">
        <f t="shared" si="26"/>
        <v>622.96</v>
      </c>
      <c r="H121" s="76">
        <f t="shared" si="15"/>
        <v>83.02</v>
      </c>
      <c r="I121" s="86">
        <f t="shared" si="26"/>
        <v>0</v>
      </c>
      <c r="J121" s="86">
        <f t="shared" si="26"/>
        <v>15.68</v>
      </c>
      <c r="K121" s="86">
        <f t="shared" si="26"/>
        <v>-21.38</v>
      </c>
      <c r="L121" s="86">
        <f t="shared" si="26"/>
        <v>53.55</v>
      </c>
      <c r="M121" s="86">
        <f t="shared" si="26"/>
        <v>35.17</v>
      </c>
      <c r="N121" s="86">
        <f t="shared" si="26"/>
        <v>445</v>
      </c>
      <c r="O121" s="76">
        <f t="shared" si="16"/>
        <v>1372.32</v>
      </c>
    </row>
    <row r="122" spans="1:15" s="53" customFormat="1">
      <c r="A122" s="87" t="s">
        <v>226</v>
      </c>
      <c r="B122" s="88">
        <v>0</v>
      </c>
      <c r="C122" s="88">
        <v>0</v>
      </c>
      <c r="D122" s="80">
        <v>0</v>
      </c>
      <c r="E122" s="77">
        <f t="shared" si="14"/>
        <v>0</v>
      </c>
      <c r="F122" s="77">
        <v>644.91</v>
      </c>
      <c r="G122" s="80">
        <v>597.05999999999995</v>
      </c>
      <c r="H122" s="77">
        <f t="shared" si="15"/>
        <v>47.85</v>
      </c>
      <c r="I122" s="79">
        <v>0</v>
      </c>
      <c r="J122" s="79">
        <v>15.68</v>
      </c>
      <c r="K122" s="79">
        <v>-21.38</v>
      </c>
      <c r="L122" s="79">
        <v>53.55</v>
      </c>
      <c r="M122" s="80">
        <v>0</v>
      </c>
      <c r="N122" s="79">
        <v>445</v>
      </c>
      <c r="O122" s="76">
        <f t="shared" si="16"/>
        <v>492.85</v>
      </c>
    </row>
    <row r="123" spans="1:15" s="53" customFormat="1">
      <c r="A123" s="87" t="s">
        <v>227</v>
      </c>
      <c r="B123" s="88">
        <v>63.3</v>
      </c>
      <c r="C123" s="88">
        <v>3544.8</v>
      </c>
      <c r="D123" s="80">
        <v>2946.32</v>
      </c>
      <c r="E123" s="77">
        <f t="shared" si="14"/>
        <v>598.48</v>
      </c>
      <c r="F123" s="77">
        <v>40.630000000000003</v>
      </c>
      <c r="G123" s="80">
        <v>15.7</v>
      </c>
      <c r="H123" s="77">
        <f t="shared" si="15"/>
        <v>24.93</v>
      </c>
      <c r="I123" s="79">
        <v>0</v>
      </c>
      <c r="J123" s="79"/>
      <c r="K123" s="79">
        <v>0</v>
      </c>
      <c r="L123" s="79">
        <v>0</v>
      </c>
      <c r="M123" s="80">
        <v>24.93</v>
      </c>
      <c r="N123" s="79">
        <v>0</v>
      </c>
      <c r="O123" s="76">
        <f t="shared" si="16"/>
        <v>623.41</v>
      </c>
    </row>
    <row r="124" spans="1:15" s="53" customFormat="1">
      <c r="A124" s="87" t="s">
        <v>228</v>
      </c>
      <c r="B124" s="88">
        <v>26</v>
      </c>
      <c r="C124" s="88">
        <v>1456</v>
      </c>
      <c r="D124" s="80">
        <v>1210.18</v>
      </c>
      <c r="E124" s="77">
        <f t="shared" si="14"/>
        <v>245.82</v>
      </c>
      <c r="F124" s="77">
        <v>20.440000000000001</v>
      </c>
      <c r="G124" s="80">
        <v>10.199999999999999</v>
      </c>
      <c r="H124" s="77">
        <f t="shared" si="15"/>
        <v>10.24</v>
      </c>
      <c r="I124" s="79">
        <v>0</v>
      </c>
      <c r="J124" s="79"/>
      <c r="K124" s="79">
        <v>0</v>
      </c>
      <c r="L124" s="79">
        <v>0</v>
      </c>
      <c r="M124" s="80">
        <v>10.24</v>
      </c>
      <c r="N124" s="79">
        <v>0</v>
      </c>
      <c r="O124" s="76">
        <f t="shared" si="16"/>
        <v>256.06</v>
      </c>
    </row>
    <row r="125" spans="1:15" s="72" customFormat="1">
      <c r="A125" s="86" t="s">
        <v>56</v>
      </c>
      <c r="B125" s="86">
        <f>SUM(B126:B128)</f>
        <v>183.6</v>
      </c>
      <c r="C125" s="86">
        <f t="shared" ref="C125:N125" si="27">SUM(C126:C128)</f>
        <v>10281.6</v>
      </c>
      <c r="D125" s="86">
        <f t="shared" si="27"/>
        <v>8545.7199999999993</v>
      </c>
      <c r="E125" s="76">
        <f t="shared" si="14"/>
        <v>1735.88</v>
      </c>
      <c r="F125" s="86">
        <f t="shared" si="27"/>
        <v>1078.32</v>
      </c>
      <c r="G125" s="86">
        <f t="shared" si="27"/>
        <v>929.6</v>
      </c>
      <c r="H125" s="76">
        <f t="shared" si="15"/>
        <v>148.72</v>
      </c>
      <c r="I125" s="86">
        <f t="shared" si="27"/>
        <v>13</v>
      </c>
      <c r="J125" s="86">
        <f t="shared" si="27"/>
        <v>23.47</v>
      </c>
      <c r="K125" s="86">
        <f t="shared" si="27"/>
        <v>-38.049999999999997</v>
      </c>
      <c r="L125" s="86">
        <f t="shared" si="27"/>
        <v>78</v>
      </c>
      <c r="M125" s="86">
        <f t="shared" si="27"/>
        <v>72.3</v>
      </c>
      <c r="N125" s="86">
        <f t="shared" si="27"/>
        <v>120</v>
      </c>
      <c r="O125" s="76">
        <f t="shared" si="16"/>
        <v>2004.6</v>
      </c>
    </row>
    <row r="126" spans="1:15" s="53" customFormat="1">
      <c r="A126" s="87" t="s">
        <v>229</v>
      </c>
      <c r="B126" s="88">
        <v>0</v>
      </c>
      <c r="C126" s="88">
        <v>0</v>
      </c>
      <c r="D126" s="80">
        <v>0</v>
      </c>
      <c r="E126" s="77">
        <f t="shared" si="14"/>
        <v>0</v>
      </c>
      <c r="F126" s="77">
        <v>913.04</v>
      </c>
      <c r="G126" s="80">
        <v>849.62</v>
      </c>
      <c r="H126" s="77">
        <f t="shared" si="15"/>
        <v>63.42</v>
      </c>
      <c r="I126" s="79">
        <v>0</v>
      </c>
      <c r="J126" s="79">
        <v>23.47</v>
      </c>
      <c r="K126" s="79">
        <v>-38.049999999999997</v>
      </c>
      <c r="L126" s="79">
        <v>78</v>
      </c>
      <c r="M126" s="80">
        <v>0</v>
      </c>
      <c r="N126" s="79">
        <v>120</v>
      </c>
      <c r="O126" s="76">
        <f t="shared" si="16"/>
        <v>183.42</v>
      </c>
    </row>
    <row r="127" spans="1:15" s="53" customFormat="1">
      <c r="A127" s="87" t="s">
        <v>230</v>
      </c>
      <c r="B127" s="88">
        <v>78.599999999999994</v>
      </c>
      <c r="C127" s="88">
        <v>4401.6000000000004</v>
      </c>
      <c r="D127" s="80">
        <v>3658.46</v>
      </c>
      <c r="E127" s="77">
        <f t="shared" si="14"/>
        <v>743.14</v>
      </c>
      <c r="F127" s="77">
        <v>66.430000000000007</v>
      </c>
      <c r="G127" s="80">
        <v>28.98</v>
      </c>
      <c r="H127" s="77">
        <f t="shared" si="15"/>
        <v>37.450000000000003</v>
      </c>
      <c r="I127" s="79">
        <v>6.5</v>
      </c>
      <c r="J127" s="79"/>
      <c r="K127" s="79">
        <v>0</v>
      </c>
      <c r="L127" s="79">
        <v>0</v>
      </c>
      <c r="M127" s="80">
        <v>30.95</v>
      </c>
      <c r="N127" s="79">
        <v>0</v>
      </c>
      <c r="O127" s="76">
        <f t="shared" si="16"/>
        <v>780.59</v>
      </c>
    </row>
    <row r="128" spans="1:15" s="53" customFormat="1">
      <c r="A128" s="87" t="s">
        <v>231</v>
      </c>
      <c r="B128" s="88">
        <v>105</v>
      </c>
      <c r="C128" s="88">
        <v>5880</v>
      </c>
      <c r="D128" s="80">
        <v>4887.26</v>
      </c>
      <c r="E128" s="77">
        <f t="shared" si="14"/>
        <v>992.74</v>
      </c>
      <c r="F128" s="77">
        <v>98.85</v>
      </c>
      <c r="G128" s="80">
        <v>51</v>
      </c>
      <c r="H128" s="77">
        <f t="shared" si="15"/>
        <v>47.85</v>
      </c>
      <c r="I128" s="79">
        <v>6.5</v>
      </c>
      <c r="J128" s="79"/>
      <c r="K128" s="79">
        <v>0</v>
      </c>
      <c r="L128" s="79">
        <v>0</v>
      </c>
      <c r="M128" s="80">
        <v>41.35</v>
      </c>
      <c r="N128" s="79">
        <v>0</v>
      </c>
      <c r="O128" s="76">
        <f t="shared" si="16"/>
        <v>1040.5899999999999</v>
      </c>
    </row>
    <row r="129" spans="1:15" s="72" customFormat="1">
      <c r="A129" s="86" t="s">
        <v>57</v>
      </c>
      <c r="B129" s="86">
        <f>SUM(B130:B132)</f>
        <v>123</v>
      </c>
      <c r="C129" s="86">
        <f t="shared" ref="C129:N129" si="28">SUM(C130:C132)</f>
        <v>6888</v>
      </c>
      <c r="D129" s="86">
        <f t="shared" si="28"/>
        <v>5725.08</v>
      </c>
      <c r="E129" s="76">
        <f t="shared" si="14"/>
        <v>1162.92</v>
      </c>
      <c r="F129" s="86">
        <f t="shared" si="28"/>
        <v>914.34</v>
      </c>
      <c r="G129" s="86">
        <f t="shared" si="28"/>
        <v>808.92</v>
      </c>
      <c r="H129" s="76">
        <f t="shared" si="15"/>
        <v>105.42</v>
      </c>
      <c r="I129" s="86">
        <f t="shared" si="28"/>
        <v>6.5</v>
      </c>
      <c r="J129" s="86">
        <f t="shared" si="28"/>
        <v>16.95</v>
      </c>
      <c r="K129" s="86">
        <f t="shared" si="28"/>
        <v>-26.66</v>
      </c>
      <c r="L129" s="86">
        <f t="shared" si="28"/>
        <v>60.2</v>
      </c>
      <c r="M129" s="86">
        <f t="shared" si="28"/>
        <v>48.43</v>
      </c>
      <c r="N129" s="86">
        <f t="shared" si="28"/>
        <v>365</v>
      </c>
      <c r="O129" s="76">
        <f t="shared" si="16"/>
        <v>1633.34</v>
      </c>
    </row>
    <row r="130" spans="1:15" s="53" customFormat="1">
      <c r="A130" s="87" t="s">
        <v>232</v>
      </c>
      <c r="B130" s="88">
        <v>0</v>
      </c>
      <c r="C130" s="88">
        <v>0</v>
      </c>
      <c r="D130" s="80">
        <v>0</v>
      </c>
      <c r="E130" s="77">
        <f t="shared" si="14"/>
        <v>0</v>
      </c>
      <c r="F130" s="77">
        <v>809.01</v>
      </c>
      <c r="G130" s="80">
        <v>758.52</v>
      </c>
      <c r="H130" s="77">
        <f t="shared" si="15"/>
        <v>50.49</v>
      </c>
      <c r="I130" s="79">
        <v>0</v>
      </c>
      <c r="J130" s="79">
        <v>16.95</v>
      </c>
      <c r="K130" s="79">
        <v>-26.66</v>
      </c>
      <c r="L130" s="79">
        <v>60.2</v>
      </c>
      <c r="M130" s="80">
        <v>0</v>
      </c>
      <c r="N130" s="79">
        <v>365</v>
      </c>
      <c r="O130" s="76">
        <f t="shared" si="16"/>
        <v>415.49</v>
      </c>
    </row>
    <row r="131" spans="1:15" s="53" customFormat="1">
      <c r="A131" s="87" t="s">
        <v>233</v>
      </c>
      <c r="B131" s="88">
        <v>73.8</v>
      </c>
      <c r="C131" s="88">
        <v>4132.8</v>
      </c>
      <c r="D131" s="80">
        <v>3435.05</v>
      </c>
      <c r="E131" s="77">
        <f t="shared" si="14"/>
        <v>697.75</v>
      </c>
      <c r="F131" s="77">
        <v>69.260000000000005</v>
      </c>
      <c r="G131" s="80">
        <v>40.200000000000003</v>
      </c>
      <c r="H131" s="77">
        <f t="shared" si="15"/>
        <v>29.06</v>
      </c>
      <c r="I131" s="79">
        <v>0</v>
      </c>
      <c r="J131" s="79"/>
      <c r="K131" s="79">
        <v>0</v>
      </c>
      <c r="L131" s="79">
        <v>0</v>
      </c>
      <c r="M131" s="80">
        <v>29.06</v>
      </c>
      <c r="N131" s="79">
        <v>0</v>
      </c>
      <c r="O131" s="76">
        <f t="shared" si="16"/>
        <v>726.81</v>
      </c>
    </row>
    <row r="132" spans="1:15" s="53" customFormat="1">
      <c r="A132" s="87" t="s">
        <v>234</v>
      </c>
      <c r="B132" s="88">
        <v>49.2</v>
      </c>
      <c r="C132" s="88">
        <v>2755.2</v>
      </c>
      <c r="D132" s="80">
        <v>2290.0300000000002</v>
      </c>
      <c r="E132" s="77">
        <f t="shared" si="14"/>
        <v>465.17</v>
      </c>
      <c r="F132" s="77">
        <v>36.07</v>
      </c>
      <c r="G132" s="80">
        <v>10.199999999999999</v>
      </c>
      <c r="H132" s="77">
        <f t="shared" si="15"/>
        <v>25.87</v>
      </c>
      <c r="I132" s="79">
        <v>6.5</v>
      </c>
      <c r="J132" s="79"/>
      <c r="K132" s="79">
        <v>0</v>
      </c>
      <c r="L132" s="79">
        <v>0</v>
      </c>
      <c r="M132" s="80">
        <v>19.37</v>
      </c>
      <c r="N132" s="79">
        <v>0</v>
      </c>
      <c r="O132" s="76">
        <f t="shared" si="16"/>
        <v>491.04</v>
      </c>
    </row>
    <row r="133" spans="1:15" s="72" customFormat="1">
      <c r="A133" s="86" t="s">
        <v>58</v>
      </c>
      <c r="B133" s="86">
        <f>SUM(B134:B136)</f>
        <v>63.5</v>
      </c>
      <c r="C133" s="86">
        <f t="shared" ref="C133:N133" si="29">SUM(C134:C136)</f>
        <v>3556</v>
      </c>
      <c r="D133" s="86">
        <f t="shared" si="29"/>
        <v>2955.63</v>
      </c>
      <c r="E133" s="76">
        <f t="shared" si="14"/>
        <v>600.37</v>
      </c>
      <c r="F133" s="86">
        <f t="shared" si="29"/>
        <v>797.8</v>
      </c>
      <c r="G133" s="86">
        <f t="shared" si="29"/>
        <v>697.3</v>
      </c>
      <c r="H133" s="76">
        <f t="shared" si="15"/>
        <v>100.5</v>
      </c>
      <c r="I133" s="86">
        <f t="shared" si="29"/>
        <v>13</v>
      </c>
      <c r="J133" s="86">
        <f t="shared" si="29"/>
        <v>17.14</v>
      </c>
      <c r="K133" s="86">
        <f t="shared" si="29"/>
        <v>-39.54</v>
      </c>
      <c r="L133" s="86">
        <f t="shared" si="29"/>
        <v>84.9</v>
      </c>
      <c r="M133" s="86">
        <f t="shared" si="29"/>
        <v>25</v>
      </c>
      <c r="N133" s="86">
        <f t="shared" si="29"/>
        <v>100</v>
      </c>
      <c r="O133" s="76">
        <f t="shared" si="16"/>
        <v>800.87</v>
      </c>
    </row>
    <row r="134" spans="1:15" s="53" customFormat="1">
      <c r="A134" s="87" t="s">
        <v>235</v>
      </c>
      <c r="B134" s="88">
        <v>0</v>
      </c>
      <c r="C134" s="88">
        <v>0</v>
      </c>
      <c r="D134" s="80">
        <v>0</v>
      </c>
      <c r="E134" s="77">
        <f t="shared" si="14"/>
        <v>0</v>
      </c>
      <c r="F134" s="77">
        <v>724.33</v>
      </c>
      <c r="G134" s="80">
        <v>661.83</v>
      </c>
      <c r="H134" s="77">
        <f t="shared" si="15"/>
        <v>62.5</v>
      </c>
      <c r="I134" s="79">
        <v>0</v>
      </c>
      <c r="J134" s="79">
        <v>17.14</v>
      </c>
      <c r="K134" s="79">
        <v>-39.54</v>
      </c>
      <c r="L134" s="79">
        <v>84.9</v>
      </c>
      <c r="M134" s="80">
        <v>0</v>
      </c>
      <c r="N134" s="79">
        <v>100</v>
      </c>
      <c r="O134" s="76">
        <f t="shared" si="16"/>
        <v>162.5</v>
      </c>
    </row>
    <row r="135" spans="1:15" s="53" customFormat="1">
      <c r="A135" s="87" t="s">
        <v>236</v>
      </c>
      <c r="B135" s="88">
        <v>36.6</v>
      </c>
      <c r="C135" s="88">
        <v>2049.6</v>
      </c>
      <c r="D135" s="80">
        <v>1703.56</v>
      </c>
      <c r="E135" s="77">
        <f t="shared" si="14"/>
        <v>346.04</v>
      </c>
      <c r="F135" s="77">
        <v>43.81</v>
      </c>
      <c r="G135" s="80">
        <v>22.9</v>
      </c>
      <c r="H135" s="77">
        <f t="shared" si="15"/>
        <v>20.91</v>
      </c>
      <c r="I135" s="79">
        <v>6.5</v>
      </c>
      <c r="J135" s="79"/>
      <c r="K135" s="79">
        <v>0</v>
      </c>
      <c r="L135" s="79">
        <v>0</v>
      </c>
      <c r="M135" s="80">
        <v>14.41</v>
      </c>
      <c r="N135" s="79">
        <v>0</v>
      </c>
      <c r="O135" s="76">
        <f t="shared" si="16"/>
        <v>366.95</v>
      </c>
    </row>
    <row r="136" spans="1:15" s="53" customFormat="1">
      <c r="A136" s="87" t="s">
        <v>237</v>
      </c>
      <c r="B136" s="88">
        <v>26.9</v>
      </c>
      <c r="C136" s="88">
        <v>1506.4</v>
      </c>
      <c r="D136" s="80">
        <v>1252.07</v>
      </c>
      <c r="E136" s="77">
        <f t="shared" ref="E136:E199" si="30">C136-D136</f>
        <v>254.33</v>
      </c>
      <c r="F136" s="77">
        <v>29.66</v>
      </c>
      <c r="G136" s="80">
        <v>12.57</v>
      </c>
      <c r="H136" s="77">
        <f t="shared" ref="H136:H199" si="31">F136-G136</f>
        <v>17.09</v>
      </c>
      <c r="I136" s="79">
        <v>6.5</v>
      </c>
      <c r="J136" s="79"/>
      <c r="K136" s="79">
        <v>0</v>
      </c>
      <c r="L136" s="79">
        <v>0</v>
      </c>
      <c r="M136" s="80">
        <v>10.59</v>
      </c>
      <c r="N136" s="79">
        <v>0</v>
      </c>
      <c r="O136" s="76">
        <f t="shared" ref="O136:O199" si="32">E136+H136+N136</f>
        <v>271.42</v>
      </c>
    </row>
    <row r="137" spans="1:15" s="72" customFormat="1">
      <c r="A137" s="86" t="s">
        <v>59</v>
      </c>
      <c r="B137" s="86">
        <f>SUM(B138:B140)</f>
        <v>116.8</v>
      </c>
      <c r="C137" s="86">
        <f t="shared" ref="C137:N137" si="33">SUM(C138:C140)</f>
        <v>6540.8</v>
      </c>
      <c r="D137" s="86">
        <f t="shared" si="33"/>
        <v>5436.5</v>
      </c>
      <c r="E137" s="76">
        <f t="shared" si="30"/>
        <v>1104.3</v>
      </c>
      <c r="F137" s="86">
        <f t="shared" si="33"/>
        <v>711.8</v>
      </c>
      <c r="G137" s="86">
        <f t="shared" si="33"/>
        <v>617.04</v>
      </c>
      <c r="H137" s="76">
        <f t="shared" si="31"/>
        <v>94.76</v>
      </c>
      <c r="I137" s="86">
        <f t="shared" si="33"/>
        <v>0</v>
      </c>
      <c r="J137" s="86">
        <f t="shared" si="33"/>
        <v>23.24</v>
      </c>
      <c r="K137" s="86">
        <f t="shared" si="33"/>
        <v>-19.23</v>
      </c>
      <c r="L137" s="86">
        <f t="shared" si="33"/>
        <v>44.75</v>
      </c>
      <c r="M137" s="86">
        <f t="shared" si="33"/>
        <v>46</v>
      </c>
      <c r="N137" s="86">
        <f t="shared" si="33"/>
        <v>670</v>
      </c>
      <c r="O137" s="76">
        <f t="shared" si="32"/>
        <v>1869.06</v>
      </c>
    </row>
    <row r="138" spans="1:15" s="53" customFormat="1">
      <c r="A138" s="87" t="s">
        <v>238</v>
      </c>
      <c r="B138" s="88">
        <v>0</v>
      </c>
      <c r="C138" s="88">
        <v>0</v>
      </c>
      <c r="D138" s="80">
        <v>0</v>
      </c>
      <c r="E138" s="77">
        <f t="shared" si="30"/>
        <v>0</v>
      </c>
      <c r="F138" s="77">
        <v>645.36</v>
      </c>
      <c r="G138" s="80">
        <v>596.6</v>
      </c>
      <c r="H138" s="77">
        <f t="shared" si="31"/>
        <v>48.76</v>
      </c>
      <c r="I138" s="79">
        <v>0</v>
      </c>
      <c r="J138" s="79">
        <v>23.24</v>
      </c>
      <c r="K138" s="79">
        <v>-19.23</v>
      </c>
      <c r="L138" s="79">
        <v>44.75</v>
      </c>
      <c r="M138" s="80">
        <v>0</v>
      </c>
      <c r="N138" s="79">
        <v>670</v>
      </c>
      <c r="O138" s="76">
        <f t="shared" si="32"/>
        <v>718.76</v>
      </c>
    </row>
    <row r="139" spans="1:15" s="53" customFormat="1">
      <c r="A139" s="87" t="s">
        <v>239</v>
      </c>
      <c r="B139" s="88">
        <v>83.8</v>
      </c>
      <c r="C139" s="88">
        <v>4692.8</v>
      </c>
      <c r="D139" s="80">
        <v>3900.5</v>
      </c>
      <c r="E139" s="77">
        <f t="shared" si="30"/>
        <v>792.3</v>
      </c>
      <c r="F139" s="77">
        <v>43.22</v>
      </c>
      <c r="G139" s="80">
        <v>10.220000000000001</v>
      </c>
      <c r="H139" s="77">
        <f t="shared" si="31"/>
        <v>33</v>
      </c>
      <c r="I139" s="79">
        <v>0</v>
      </c>
      <c r="J139" s="79"/>
      <c r="K139" s="79">
        <v>0</v>
      </c>
      <c r="L139" s="79">
        <v>0</v>
      </c>
      <c r="M139" s="80">
        <v>33</v>
      </c>
      <c r="N139" s="79">
        <v>0</v>
      </c>
      <c r="O139" s="76">
        <f t="shared" si="32"/>
        <v>825.3</v>
      </c>
    </row>
    <row r="140" spans="1:15" s="53" customFormat="1">
      <c r="A140" s="87" t="s">
        <v>240</v>
      </c>
      <c r="B140" s="88">
        <v>33</v>
      </c>
      <c r="C140" s="88">
        <v>1848</v>
      </c>
      <c r="D140" s="80">
        <v>1536</v>
      </c>
      <c r="E140" s="77">
        <f t="shared" si="30"/>
        <v>312</v>
      </c>
      <c r="F140" s="77">
        <v>23.22</v>
      </c>
      <c r="G140" s="80">
        <v>10.220000000000001</v>
      </c>
      <c r="H140" s="77">
        <f t="shared" si="31"/>
        <v>13</v>
      </c>
      <c r="I140" s="79">
        <v>0</v>
      </c>
      <c r="J140" s="79"/>
      <c r="K140" s="79">
        <v>0</v>
      </c>
      <c r="L140" s="79">
        <v>0</v>
      </c>
      <c r="M140" s="80">
        <v>13</v>
      </c>
      <c r="N140" s="79">
        <v>0</v>
      </c>
      <c r="O140" s="76">
        <f t="shared" si="32"/>
        <v>325</v>
      </c>
    </row>
    <row r="141" spans="1:15" s="72" customFormat="1">
      <c r="A141" s="86" t="s">
        <v>60</v>
      </c>
      <c r="B141" s="86">
        <f>SUM(B142:B143)</f>
        <v>92.9</v>
      </c>
      <c r="C141" s="86">
        <f t="shared" ref="C141:N141" si="34">SUM(C142:C143)</f>
        <v>5202.3999999999996</v>
      </c>
      <c r="D141" s="86">
        <f t="shared" si="34"/>
        <v>4324.0600000000004</v>
      </c>
      <c r="E141" s="76">
        <f t="shared" si="30"/>
        <v>878.34</v>
      </c>
      <c r="F141" s="86">
        <f t="shared" si="34"/>
        <v>631.52</v>
      </c>
      <c r="G141" s="86">
        <f t="shared" si="34"/>
        <v>564.70000000000005</v>
      </c>
      <c r="H141" s="76">
        <f t="shared" si="31"/>
        <v>66.819999999999993</v>
      </c>
      <c r="I141" s="86">
        <f t="shared" si="34"/>
        <v>0</v>
      </c>
      <c r="J141" s="86">
        <f t="shared" si="34"/>
        <v>10.52</v>
      </c>
      <c r="K141" s="86">
        <f t="shared" si="34"/>
        <v>-29.68</v>
      </c>
      <c r="L141" s="86">
        <f t="shared" si="34"/>
        <v>49.4</v>
      </c>
      <c r="M141" s="86">
        <f t="shared" si="34"/>
        <v>36.58</v>
      </c>
      <c r="N141" s="86">
        <f t="shared" si="34"/>
        <v>295</v>
      </c>
      <c r="O141" s="76">
        <f t="shared" si="32"/>
        <v>1240.1600000000001</v>
      </c>
    </row>
    <row r="142" spans="1:15" s="53" customFormat="1">
      <c r="A142" s="87" t="s">
        <v>241</v>
      </c>
      <c r="B142" s="88">
        <v>0</v>
      </c>
      <c r="C142" s="88">
        <v>0</v>
      </c>
      <c r="D142" s="80">
        <v>0</v>
      </c>
      <c r="E142" s="77">
        <f t="shared" si="30"/>
        <v>0</v>
      </c>
      <c r="F142" s="77">
        <v>580.46</v>
      </c>
      <c r="G142" s="80">
        <v>550.22</v>
      </c>
      <c r="H142" s="77">
        <f t="shared" si="31"/>
        <v>30.24</v>
      </c>
      <c r="I142" s="79">
        <v>0</v>
      </c>
      <c r="J142" s="79">
        <v>10.52</v>
      </c>
      <c r="K142" s="79">
        <v>-29.68</v>
      </c>
      <c r="L142" s="79">
        <v>49.4</v>
      </c>
      <c r="M142" s="80">
        <v>0</v>
      </c>
      <c r="N142" s="79">
        <v>295</v>
      </c>
      <c r="O142" s="76">
        <f t="shared" si="32"/>
        <v>325.24</v>
      </c>
    </row>
    <row r="143" spans="1:15" s="53" customFormat="1">
      <c r="A143" s="87" t="s">
        <v>242</v>
      </c>
      <c r="B143" s="88">
        <v>92.9</v>
      </c>
      <c r="C143" s="88">
        <v>5202.3999999999996</v>
      </c>
      <c r="D143" s="80">
        <v>4324.0600000000004</v>
      </c>
      <c r="E143" s="77">
        <f t="shared" si="30"/>
        <v>878.34</v>
      </c>
      <c r="F143" s="77">
        <v>51.06</v>
      </c>
      <c r="G143" s="80">
        <v>14.48</v>
      </c>
      <c r="H143" s="77">
        <f t="shared" si="31"/>
        <v>36.58</v>
      </c>
      <c r="I143" s="79">
        <v>0</v>
      </c>
      <c r="J143" s="79"/>
      <c r="K143" s="79">
        <v>0</v>
      </c>
      <c r="L143" s="79">
        <v>0</v>
      </c>
      <c r="M143" s="80">
        <v>36.58</v>
      </c>
      <c r="N143" s="79">
        <v>0</v>
      </c>
      <c r="O143" s="76">
        <f t="shared" si="32"/>
        <v>914.92</v>
      </c>
    </row>
    <row r="144" spans="1:15" s="72" customFormat="1">
      <c r="A144" s="86" t="s">
        <v>61</v>
      </c>
      <c r="B144" s="86">
        <f>SUM(B145:B158)</f>
        <v>94.6</v>
      </c>
      <c r="C144" s="86">
        <f t="shared" ref="C144:N144" si="35">SUM(C145:C158)</f>
        <v>5297.6</v>
      </c>
      <c r="D144" s="86">
        <f t="shared" si="35"/>
        <v>4403.1899999999996</v>
      </c>
      <c r="E144" s="76">
        <f t="shared" si="30"/>
        <v>894.41</v>
      </c>
      <c r="F144" s="86">
        <f t="shared" si="35"/>
        <v>4750.16</v>
      </c>
      <c r="G144" s="86">
        <f t="shared" si="35"/>
        <v>4283.97</v>
      </c>
      <c r="H144" s="76">
        <f t="shared" si="31"/>
        <v>466.19</v>
      </c>
      <c r="I144" s="86">
        <f t="shared" si="35"/>
        <v>84.5</v>
      </c>
      <c r="J144" s="86">
        <f t="shared" si="35"/>
        <v>30.2</v>
      </c>
      <c r="K144" s="86">
        <f t="shared" si="35"/>
        <v>40.28</v>
      </c>
      <c r="L144" s="86">
        <f t="shared" si="35"/>
        <v>273.97000000000003</v>
      </c>
      <c r="M144" s="86">
        <f t="shared" si="35"/>
        <v>37.24</v>
      </c>
      <c r="N144" s="86">
        <f t="shared" si="35"/>
        <v>50</v>
      </c>
      <c r="O144" s="76">
        <f t="shared" si="32"/>
        <v>1410.6</v>
      </c>
    </row>
    <row r="145" spans="1:15" s="53" customFormat="1">
      <c r="A145" s="87" t="s">
        <v>243</v>
      </c>
      <c r="B145" s="88">
        <v>0</v>
      </c>
      <c r="C145" s="88">
        <v>0</v>
      </c>
      <c r="D145" s="80">
        <v>0</v>
      </c>
      <c r="E145" s="77">
        <f t="shared" si="30"/>
        <v>0</v>
      </c>
      <c r="F145" s="77">
        <v>1484.17</v>
      </c>
      <c r="G145" s="80">
        <v>1139.72</v>
      </c>
      <c r="H145" s="77">
        <f t="shared" si="31"/>
        <v>344.45</v>
      </c>
      <c r="I145" s="79">
        <v>0</v>
      </c>
      <c r="J145" s="79">
        <v>30.2</v>
      </c>
      <c r="K145" s="79">
        <v>40.28</v>
      </c>
      <c r="L145" s="79">
        <v>273.97000000000003</v>
      </c>
      <c r="M145" s="80">
        <v>0</v>
      </c>
      <c r="N145" s="79">
        <v>50</v>
      </c>
      <c r="O145" s="76">
        <f t="shared" si="32"/>
        <v>394.45</v>
      </c>
    </row>
    <row r="146" spans="1:15" s="53" customFormat="1">
      <c r="A146" s="87" t="s">
        <v>244</v>
      </c>
      <c r="B146" s="88">
        <v>10.199999999999999</v>
      </c>
      <c r="C146" s="88">
        <v>571.20000000000005</v>
      </c>
      <c r="D146" s="80">
        <v>474.76</v>
      </c>
      <c r="E146" s="77">
        <f t="shared" si="30"/>
        <v>96.44</v>
      </c>
      <c r="F146" s="77">
        <v>30.53</v>
      </c>
      <c r="G146" s="80">
        <v>20.010000000000002</v>
      </c>
      <c r="H146" s="77">
        <f t="shared" si="31"/>
        <v>10.52</v>
      </c>
      <c r="I146" s="79">
        <v>6.5</v>
      </c>
      <c r="J146" s="79"/>
      <c r="K146" s="79">
        <v>0</v>
      </c>
      <c r="L146" s="79">
        <v>0</v>
      </c>
      <c r="M146" s="80">
        <v>4.0199999999999996</v>
      </c>
      <c r="N146" s="79">
        <v>0</v>
      </c>
      <c r="O146" s="76">
        <f t="shared" si="32"/>
        <v>106.96</v>
      </c>
    </row>
    <row r="147" spans="1:15" s="53" customFormat="1">
      <c r="A147" s="87" t="s">
        <v>245</v>
      </c>
      <c r="B147" s="88">
        <v>4.7</v>
      </c>
      <c r="C147" s="88">
        <v>263.2</v>
      </c>
      <c r="D147" s="80">
        <v>218.76</v>
      </c>
      <c r="E147" s="77">
        <f t="shared" si="30"/>
        <v>44.44</v>
      </c>
      <c r="F147" s="77">
        <v>33.29</v>
      </c>
      <c r="G147" s="80">
        <v>24.94</v>
      </c>
      <c r="H147" s="77">
        <f t="shared" si="31"/>
        <v>8.35</v>
      </c>
      <c r="I147" s="79">
        <v>6.5</v>
      </c>
      <c r="J147" s="79"/>
      <c r="K147" s="79">
        <v>0</v>
      </c>
      <c r="L147" s="79">
        <v>0</v>
      </c>
      <c r="M147" s="80">
        <v>1.85</v>
      </c>
      <c r="N147" s="79">
        <v>0</v>
      </c>
      <c r="O147" s="76">
        <f t="shared" si="32"/>
        <v>52.79</v>
      </c>
    </row>
    <row r="148" spans="1:15" s="53" customFormat="1">
      <c r="A148" s="87" t="s">
        <v>246</v>
      </c>
      <c r="B148" s="88">
        <v>11.5</v>
      </c>
      <c r="C148" s="88">
        <v>644</v>
      </c>
      <c r="D148" s="80">
        <v>535.27</v>
      </c>
      <c r="E148" s="77">
        <f t="shared" si="30"/>
        <v>108.73</v>
      </c>
      <c r="F148" s="77">
        <v>55.31</v>
      </c>
      <c r="G148" s="80">
        <v>44.28</v>
      </c>
      <c r="H148" s="77">
        <f t="shared" si="31"/>
        <v>11.03</v>
      </c>
      <c r="I148" s="79">
        <v>6.5</v>
      </c>
      <c r="J148" s="79"/>
      <c r="K148" s="79">
        <v>0</v>
      </c>
      <c r="L148" s="79">
        <v>0</v>
      </c>
      <c r="M148" s="80">
        <v>4.53</v>
      </c>
      <c r="N148" s="79">
        <v>0</v>
      </c>
      <c r="O148" s="76">
        <f t="shared" si="32"/>
        <v>119.76</v>
      </c>
    </row>
    <row r="149" spans="1:15" s="53" customFormat="1">
      <c r="A149" s="87" t="s">
        <v>247</v>
      </c>
      <c r="B149" s="88">
        <v>7.6</v>
      </c>
      <c r="C149" s="88">
        <v>425.6</v>
      </c>
      <c r="D149" s="80">
        <v>353.74</v>
      </c>
      <c r="E149" s="77">
        <f t="shared" si="30"/>
        <v>71.86</v>
      </c>
      <c r="F149" s="77">
        <v>285.45999999999998</v>
      </c>
      <c r="G149" s="80">
        <v>275.97000000000003</v>
      </c>
      <c r="H149" s="77">
        <f t="shared" si="31"/>
        <v>9.49</v>
      </c>
      <c r="I149" s="79">
        <v>6.5</v>
      </c>
      <c r="J149" s="79"/>
      <c r="K149" s="79">
        <v>0</v>
      </c>
      <c r="L149" s="79">
        <v>0</v>
      </c>
      <c r="M149" s="80">
        <v>2.99</v>
      </c>
      <c r="N149" s="79">
        <v>0</v>
      </c>
      <c r="O149" s="76">
        <f t="shared" si="32"/>
        <v>81.349999999999994</v>
      </c>
    </row>
    <row r="150" spans="1:15" s="53" customFormat="1">
      <c r="A150" s="87" t="s">
        <v>248</v>
      </c>
      <c r="B150" s="88">
        <v>8.1999999999999993</v>
      </c>
      <c r="C150" s="88">
        <v>459.2</v>
      </c>
      <c r="D150" s="80">
        <v>381.67</v>
      </c>
      <c r="E150" s="77">
        <f t="shared" si="30"/>
        <v>77.53</v>
      </c>
      <c r="F150" s="77">
        <v>107.85</v>
      </c>
      <c r="G150" s="80">
        <v>98.12</v>
      </c>
      <c r="H150" s="77">
        <f t="shared" si="31"/>
        <v>9.73</v>
      </c>
      <c r="I150" s="79">
        <v>6.5</v>
      </c>
      <c r="J150" s="79"/>
      <c r="K150" s="79">
        <v>0</v>
      </c>
      <c r="L150" s="79">
        <v>0</v>
      </c>
      <c r="M150" s="80">
        <v>3.23</v>
      </c>
      <c r="N150" s="79">
        <v>0</v>
      </c>
      <c r="O150" s="76">
        <f t="shared" si="32"/>
        <v>87.26</v>
      </c>
    </row>
    <row r="151" spans="1:15" s="53" customFormat="1">
      <c r="A151" s="87" t="s">
        <v>249</v>
      </c>
      <c r="B151" s="88">
        <v>7.4</v>
      </c>
      <c r="C151" s="88">
        <v>414.4</v>
      </c>
      <c r="D151" s="80">
        <v>344.44</v>
      </c>
      <c r="E151" s="77">
        <f t="shared" si="30"/>
        <v>69.959999999999994</v>
      </c>
      <c r="F151" s="77">
        <v>156.02000000000001</v>
      </c>
      <c r="G151" s="80">
        <v>146.61000000000001</v>
      </c>
      <c r="H151" s="77">
        <f t="shared" si="31"/>
        <v>9.41</v>
      </c>
      <c r="I151" s="79">
        <v>6.5</v>
      </c>
      <c r="J151" s="79"/>
      <c r="K151" s="79">
        <v>0</v>
      </c>
      <c r="L151" s="79">
        <v>0</v>
      </c>
      <c r="M151" s="80">
        <v>2.91</v>
      </c>
      <c r="N151" s="79">
        <v>0</v>
      </c>
      <c r="O151" s="76">
        <f t="shared" si="32"/>
        <v>79.37</v>
      </c>
    </row>
    <row r="152" spans="1:15" s="53" customFormat="1">
      <c r="A152" s="87" t="s">
        <v>250</v>
      </c>
      <c r="B152" s="88">
        <v>8.1</v>
      </c>
      <c r="C152" s="88">
        <v>453.6</v>
      </c>
      <c r="D152" s="80">
        <v>377.02</v>
      </c>
      <c r="E152" s="77">
        <f t="shared" si="30"/>
        <v>76.58</v>
      </c>
      <c r="F152" s="77">
        <v>83.81</v>
      </c>
      <c r="G152" s="80">
        <v>74.12</v>
      </c>
      <c r="H152" s="77">
        <f t="shared" si="31"/>
        <v>9.69</v>
      </c>
      <c r="I152" s="79">
        <v>6.5</v>
      </c>
      <c r="J152" s="79"/>
      <c r="K152" s="79">
        <v>0</v>
      </c>
      <c r="L152" s="79">
        <v>0</v>
      </c>
      <c r="M152" s="80">
        <v>3.19</v>
      </c>
      <c r="N152" s="79">
        <v>0</v>
      </c>
      <c r="O152" s="76">
        <f t="shared" si="32"/>
        <v>86.27</v>
      </c>
    </row>
    <row r="153" spans="1:15" s="53" customFormat="1">
      <c r="A153" s="87" t="s">
        <v>251</v>
      </c>
      <c r="B153" s="88">
        <v>6.1</v>
      </c>
      <c r="C153" s="88">
        <v>341.6</v>
      </c>
      <c r="D153" s="80">
        <v>283.93</v>
      </c>
      <c r="E153" s="77">
        <f t="shared" si="30"/>
        <v>57.67</v>
      </c>
      <c r="F153" s="77">
        <v>58.64</v>
      </c>
      <c r="G153" s="80">
        <v>49.74</v>
      </c>
      <c r="H153" s="77">
        <f t="shared" si="31"/>
        <v>8.9</v>
      </c>
      <c r="I153" s="79">
        <v>6.5</v>
      </c>
      <c r="J153" s="79"/>
      <c r="K153" s="79">
        <v>0</v>
      </c>
      <c r="L153" s="79">
        <v>0</v>
      </c>
      <c r="M153" s="80">
        <v>2.4</v>
      </c>
      <c r="N153" s="79">
        <v>0</v>
      </c>
      <c r="O153" s="76">
        <f t="shared" si="32"/>
        <v>66.569999999999993</v>
      </c>
    </row>
    <row r="154" spans="1:15" s="53" customFormat="1">
      <c r="A154" s="87" t="s">
        <v>252</v>
      </c>
      <c r="B154" s="88">
        <v>6.1</v>
      </c>
      <c r="C154" s="88">
        <v>341.6</v>
      </c>
      <c r="D154" s="80">
        <v>283.93</v>
      </c>
      <c r="E154" s="77">
        <f t="shared" si="30"/>
        <v>57.67</v>
      </c>
      <c r="F154" s="77">
        <v>406.87</v>
      </c>
      <c r="G154" s="80">
        <v>397.97</v>
      </c>
      <c r="H154" s="77">
        <f t="shared" si="31"/>
        <v>8.9</v>
      </c>
      <c r="I154" s="79">
        <v>6.5</v>
      </c>
      <c r="J154" s="79"/>
      <c r="K154" s="79">
        <v>0</v>
      </c>
      <c r="L154" s="79">
        <v>0</v>
      </c>
      <c r="M154" s="80">
        <v>2.4</v>
      </c>
      <c r="N154" s="79">
        <v>0</v>
      </c>
      <c r="O154" s="76">
        <f t="shared" si="32"/>
        <v>66.569999999999993</v>
      </c>
    </row>
    <row r="155" spans="1:15" s="53" customFormat="1">
      <c r="A155" s="87" t="s">
        <v>253</v>
      </c>
      <c r="B155" s="88">
        <v>4.3</v>
      </c>
      <c r="C155" s="88">
        <v>240.8</v>
      </c>
      <c r="D155" s="80">
        <v>200.15</v>
      </c>
      <c r="E155" s="77">
        <f t="shared" si="30"/>
        <v>40.65</v>
      </c>
      <c r="F155" s="77">
        <v>624.83000000000004</v>
      </c>
      <c r="G155" s="80">
        <v>616.64</v>
      </c>
      <c r="H155" s="77">
        <f t="shared" si="31"/>
        <v>8.19</v>
      </c>
      <c r="I155" s="79">
        <v>6.5</v>
      </c>
      <c r="J155" s="79"/>
      <c r="K155" s="79">
        <v>0</v>
      </c>
      <c r="L155" s="79">
        <v>0</v>
      </c>
      <c r="M155" s="80">
        <v>1.69</v>
      </c>
      <c r="N155" s="79">
        <v>0</v>
      </c>
      <c r="O155" s="76">
        <f t="shared" si="32"/>
        <v>48.84</v>
      </c>
    </row>
    <row r="156" spans="1:15" s="53" customFormat="1">
      <c r="A156" s="87" t="s">
        <v>254</v>
      </c>
      <c r="B156" s="88">
        <v>7.8</v>
      </c>
      <c r="C156" s="88">
        <v>436.8</v>
      </c>
      <c r="D156" s="80">
        <v>363.05</v>
      </c>
      <c r="E156" s="77">
        <f t="shared" si="30"/>
        <v>73.75</v>
      </c>
      <c r="F156" s="77">
        <v>591.54</v>
      </c>
      <c r="G156" s="80">
        <v>581.97</v>
      </c>
      <c r="H156" s="77">
        <f t="shared" si="31"/>
        <v>9.57</v>
      </c>
      <c r="I156" s="79">
        <v>6.5</v>
      </c>
      <c r="J156" s="79"/>
      <c r="K156" s="79">
        <v>0</v>
      </c>
      <c r="L156" s="79">
        <v>0</v>
      </c>
      <c r="M156" s="80">
        <v>3.07</v>
      </c>
      <c r="N156" s="79">
        <v>0</v>
      </c>
      <c r="O156" s="76">
        <f t="shared" si="32"/>
        <v>83.32</v>
      </c>
    </row>
    <row r="157" spans="1:15" s="53" customFormat="1">
      <c r="A157" s="87" t="s">
        <v>255</v>
      </c>
      <c r="B157" s="88">
        <v>7.7</v>
      </c>
      <c r="C157" s="88">
        <v>431.2</v>
      </c>
      <c r="D157" s="80">
        <v>358.4</v>
      </c>
      <c r="E157" s="77">
        <f t="shared" si="30"/>
        <v>72.8</v>
      </c>
      <c r="F157" s="77">
        <v>475.63</v>
      </c>
      <c r="G157" s="80">
        <v>466.1</v>
      </c>
      <c r="H157" s="77">
        <f t="shared" si="31"/>
        <v>9.5299999999999994</v>
      </c>
      <c r="I157" s="79">
        <v>6.5</v>
      </c>
      <c r="J157" s="79"/>
      <c r="K157" s="79">
        <v>0</v>
      </c>
      <c r="L157" s="79">
        <v>0</v>
      </c>
      <c r="M157" s="80">
        <v>3.03</v>
      </c>
      <c r="N157" s="79">
        <v>0</v>
      </c>
      <c r="O157" s="76">
        <f t="shared" si="32"/>
        <v>82.33</v>
      </c>
    </row>
    <row r="158" spans="1:15" s="53" customFormat="1">
      <c r="A158" s="87" t="s">
        <v>256</v>
      </c>
      <c r="B158" s="88">
        <v>4.9000000000000004</v>
      </c>
      <c r="C158" s="88">
        <v>274.39999999999998</v>
      </c>
      <c r="D158" s="80">
        <v>228.07</v>
      </c>
      <c r="E158" s="77">
        <f t="shared" si="30"/>
        <v>46.33</v>
      </c>
      <c r="F158" s="77">
        <v>356.21</v>
      </c>
      <c r="G158" s="80">
        <v>347.78</v>
      </c>
      <c r="H158" s="77">
        <f t="shared" si="31"/>
        <v>8.43</v>
      </c>
      <c r="I158" s="79">
        <v>6.5</v>
      </c>
      <c r="J158" s="79"/>
      <c r="K158" s="79">
        <v>0</v>
      </c>
      <c r="L158" s="79">
        <v>0</v>
      </c>
      <c r="M158" s="80">
        <v>1.93</v>
      </c>
      <c r="N158" s="79">
        <v>0</v>
      </c>
      <c r="O158" s="76">
        <f t="shared" si="32"/>
        <v>54.76</v>
      </c>
    </row>
    <row r="159" spans="1:15" s="72" customFormat="1">
      <c r="A159" s="86" t="s">
        <v>62</v>
      </c>
      <c r="B159" s="86">
        <f>SUM(B160:B178)</f>
        <v>119.9</v>
      </c>
      <c r="C159" s="86">
        <f t="shared" ref="C159:N159" si="36">SUM(C160:C178)</f>
        <v>6714.4</v>
      </c>
      <c r="D159" s="86">
        <f t="shared" si="36"/>
        <v>5580.78</v>
      </c>
      <c r="E159" s="76">
        <f t="shared" si="30"/>
        <v>1133.6199999999999</v>
      </c>
      <c r="F159" s="86">
        <f t="shared" si="36"/>
        <v>4453.88</v>
      </c>
      <c r="G159" s="86">
        <f t="shared" si="36"/>
        <v>4017.2</v>
      </c>
      <c r="H159" s="76">
        <f t="shared" si="31"/>
        <v>436.68</v>
      </c>
      <c r="I159" s="86">
        <f t="shared" si="36"/>
        <v>117</v>
      </c>
      <c r="J159" s="86">
        <f t="shared" si="36"/>
        <v>26.42</v>
      </c>
      <c r="K159" s="86">
        <f t="shared" si="36"/>
        <v>71.58</v>
      </c>
      <c r="L159" s="86">
        <f t="shared" si="36"/>
        <v>174.47</v>
      </c>
      <c r="M159" s="86">
        <f t="shared" si="36"/>
        <v>47.21</v>
      </c>
      <c r="N159" s="86">
        <f t="shared" si="36"/>
        <v>70</v>
      </c>
      <c r="O159" s="76">
        <f t="shared" si="32"/>
        <v>1640.3</v>
      </c>
    </row>
    <row r="160" spans="1:15" s="53" customFormat="1">
      <c r="A160" s="87" t="s">
        <v>257</v>
      </c>
      <c r="B160" s="88">
        <v>0</v>
      </c>
      <c r="C160" s="88">
        <v>0</v>
      </c>
      <c r="D160" s="80">
        <v>0</v>
      </c>
      <c r="E160" s="77">
        <f t="shared" si="30"/>
        <v>0</v>
      </c>
      <c r="F160" s="77">
        <v>2136.02</v>
      </c>
      <c r="G160" s="80">
        <v>1863.55</v>
      </c>
      <c r="H160" s="77">
        <f t="shared" si="31"/>
        <v>272.47000000000003</v>
      </c>
      <c r="I160" s="79">
        <v>0</v>
      </c>
      <c r="J160" s="79">
        <v>26.42</v>
      </c>
      <c r="K160" s="79">
        <v>71.58</v>
      </c>
      <c r="L160" s="79">
        <v>174.47</v>
      </c>
      <c r="M160" s="80">
        <v>0</v>
      </c>
      <c r="N160" s="79">
        <v>70</v>
      </c>
      <c r="O160" s="76">
        <f t="shared" si="32"/>
        <v>342.47</v>
      </c>
    </row>
    <row r="161" spans="1:15" s="53" customFormat="1">
      <c r="A161" s="87" t="s">
        <v>258</v>
      </c>
      <c r="B161" s="88">
        <v>13.5</v>
      </c>
      <c r="C161" s="88">
        <v>756</v>
      </c>
      <c r="D161" s="80">
        <v>628.36</v>
      </c>
      <c r="E161" s="77">
        <f t="shared" si="30"/>
        <v>127.64</v>
      </c>
      <c r="F161" s="77">
        <v>71.81</v>
      </c>
      <c r="G161" s="80">
        <v>59.99</v>
      </c>
      <c r="H161" s="77">
        <f t="shared" si="31"/>
        <v>11.82</v>
      </c>
      <c r="I161" s="79">
        <v>6.5</v>
      </c>
      <c r="J161" s="79"/>
      <c r="K161" s="79">
        <v>0</v>
      </c>
      <c r="L161" s="79">
        <v>0</v>
      </c>
      <c r="M161" s="80">
        <v>5.32</v>
      </c>
      <c r="N161" s="79">
        <v>0</v>
      </c>
      <c r="O161" s="76">
        <f t="shared" si="32"/>
        <v>139.46</v>
      </c>
    </row>
    <row r="162" spans="1:15" s="53" customFormat="1">
      <c r="A162" s="87" t="s">
        <v>259</v>
      </c>
      <c r="B162" s="88">
        <v>8.9</v>
      </c>
      <c r="C162" s="88">
        <v>498.4</v>
      </c>
      <c r="D162" s="80">
        <v>414.25</v>
      </c>
      <c r="E162" s="77">
        <f t="shared" si="30"/>
        <v>84.15</v>
      </c>
      <c r="F162" s="77">
        <v>80.8</v>
      </c>
      <c r="G162" s="80">
        <v>70.8</v>
      </c>
      <c r="H162" s="77">
        <f t="shared" si="31"/>
        <v>10</v>
      </c>
      <c r="I162" s="79">
        <v>6.5</v>
      </c>
      <c r="J162" s="79"/>
      <c r="K162" s="79">
        <v>0</v>
      </c>
      <c r="L162" s="79">
        <v>0</v>
      </c>
      <c r="M162" s="80">
        <v>3.5</v>
      </c>
      <c r="N162" s="79">
        <v>0</v>
      </c>
      <c r="O162" s="76">
        <f t="shared" si="32"/>
        <v>94.15</v>
      </c>
    </row>
    <row r="163" spans="1:15" s="53" customFormat="1">
      <c r="A163" s="87" t="s">
        <v>260</v>
      </c>
      <c r="B163" s="88">
        <v>6.8</v>
      </c>
      <c r="C163" s="88">
        <v>380.8</v>
      </c>
      <c r="D163" s="80">
        <v>316.51</v>
      </c>
      <c r="E163" s="77">
        <f t="shared" si="30"/>
        <v>64.290000000000006</v>
      </c>
      <c r="F163" s="77">
        <v>178.68</v>
      </c>
      <c r="G163" s="80">
        <v>169.5</v>
      </c>
      <c r="H163" s="77">
        <f t="shared" si="31"/>
        <v>9.18</v>
      </c>
      <c r="I163" s="79">
        <v>6.5</v>
      </c>
      <c r="J163" s="79"/>
      <c r="K163" s="79">
        <v>0</v>
      </c>
      <c r="L163" s="79">
        <v>0</v>
      </c>
      <c r="M163" s="80">
        <v>2.68</v>
      </c>
      <c r="N163" s="79">
        <v>0</v>
      </c>
      <c r="O163" s="76">
        <f t="shared" si="32"/>
        <v>73.47</v>
      </c>
    </row>
    <row r="164" spans="1:15" s="53" customFormat="1">
      <c r="A164" s="87" t="s">
        <v>261</v>
      </c>
      <c r="B164" s="88">
        <v>6.6</v>
      </c>
      <c r="C164" s="88">
        <v>369.6</v>
      </c>
      <c r="D164" s="80">
        <v>307.2</v>
      </c>
      <c r="E164" s="77">
        <f t="shared" si="30"/>
        <v>62.4</v>
      </c>
      <c r="F164" s="77">
        <v>76.28</v>
      </c>
      <c r="G164" s="80">
        <v>67.180000000000007</v>
      </c>
      <c r="H164" s="77">
        <f t="shared" si="31"/>
        <v>9.1</v>
      </c>
      <c r="I164" s="79">
        <v>6.5</v>
      </c>
      <c r="J164" s="79"/>
      <c r="K164" s="79">
        <v>0</v>
      </c>
      <c r="L164" s="79">
        <v>0</v>
      </c>
      <c r="M164" s="80">
        <v>2.6</v>
      </c>
      <c r="N164" s="79">
        <v>0</v>
      </c>
      <c r="O164" s="76">
        <f t="shared" si="32"/>
        <v>71.5</v>
      </c>
    </row>
    <row r="165" spans="1:15" s="53" customFormat="1">
      <c r="A165" s="87" t="s">
        <v>262</v>
      </c>
      <c r="B165" s="88">
        <v>5.9</v>
      </c>
      <c r="C165" s="88">
        <v>330.4</v>
      </c>
      <c r="D165" s="80">
        <v>274.62</v>
      </c>
      <c r="E165" s="77">
        <f t="shared" si="30"/>
        <v>55.78</v>
      </c>
      <c r="F165" s="77">
        <v>77.03</v>
      </c>
      <c r="G165" s="80">
        <v>68.209999999999994</v>
      </c>
      <c r="H165" s="77">
        <f t="shared" si="31"/>
        <v>8.82</v>
      </c>
      <c r="I165" s="79">
        <v>6.5</v>
      </c>
      <c r="J165" s="79"/>
      <c r="K165" s="79">
        <v>0</v>
      </c>
      <c r="L165" s="79">
        <v>0</v>
      </c>
      <c r="M165" s="80">
        <v>2.3199999999999998</v>
      </c>
      <c r="N165" s="79">
        <v>0</v>
      </c>
      <c r="O165" s="76">
        <f t="shared" si="32"/>
        <v>64.599999999999994</v>
      </c>
    </row>
    <row r="166" spans="1:15" s="53" customFormat="1">
      <c r="A166" s="87" t="s">
        <v>263</v>
      </c>
      <c r="B166" s="88">
        <v>6.2</v>
      </c>
      <c r="C166" s="88">
        <v>347.2</v>
      </c>
      <c r="D166" s="80">
        <v>288.58</v>
      </c>
      <c r="E166" s="77">
        <f t="shared" si="30"/>
        <v>58.62</v>
      </c>
      <c r="F166" s="77">
        <v>148.34</v>
      </c>
      <c r="G166" s="80">
        <v>139.4</v>
      </c>
      <c r="H166" s="77">
        <f t="shared" si="31"/>
        <v>8.94</v>
      </c>
      <c r="I166" s="79">
        <v>6.5</v>
      </c>
      <c r="J166" s="79"/>
      <c r="K166" s="79">
        <v>0</v>
      </c>
      <c r="L166" s="79">
        <v>0</v>
      </c>
      <c r="M166" s="80">
        <v>2.44</v>
      </c>
      <c r="N166" s="79">
        <v>0</v>
      </c>
      <c r="O166" s="76">
        <f t="shared" si="32"/>
        <v>67.56</v>
      </c>
    </row>
    <row r="167" spans="1:15" s="53" customFormat="1">
      <c r="A167" s="87" t="s">
        <v>264</v>
      </c>
      <c r="B167" s="88">
        <v>5.0999999999999996</v>
      </c>
      <c r="C167" s="88">
        <v>285.60000000000002</v>
      </c>
      <c r="D167" s="80">
        <v>237.38</v>
      </c>
      <c r="E167" s="77">
        <f t="shared" si="30"/>
        <v>48.22</v>
      </c>
      <c r="F167" s="77">
        <v>168.56</v>
      </c>
      <c r="G167" s="80">
        <v>160.05000000000001</v>
      </c>
      <c r="H167" s="77">
        <f t="shared" si="31"/>
        <v>8.51</v>
      </c>
      <c r="I167" s="79">
        <v>6.5</v>
      </c>
      <c r="J167" s="79"/>
      <c r="K167" s="79">
        <v>0</v>
      </c>
      <c r="L167" s="79">
        <v>0</v>
      </c>
      <c r="M167" s="80">
        <v>2.0099999999999998</v>
      </c>
      <c r="N167" s="79">
        <v>0</v>
      </c>
      <c r="O167" s="76">
        <f t="shared" si="32"/>
        <v>56.73</v>
      </c>
    </row>
    <row r="168" spans="1:15" s="53" customFormat="1">
      <c r="A168" s="87" t="s">
        <v>265</v>
      </c>
      <c r="B168" s="88">
        <v>7.3</v>
      </c>
      <c r="C168" s="88">
        <v>408.8</v>
      </c>
      <c r="D168" s="80">
        <v>339.78</v>
      </c>
      <c r="E168" s="77">
        <f t="shared" si="30"/>
        <v>69.02</v>
      </c>
      <c r="F168" s="77">
        <v>284.69</v>
      </c>
      <c r="G168" s="80">
        <v>275.32</v>
      </c>
      <c r="H168" s="77">
        <f t="shared" si="31"/>
        <v>9.3699999999999992</v>
      </c>
      <c r="I168" s="79">
        <v>6.5</v>
      </c>
      <c r="J168" s="79"/>
      <c r="K168" s="79">
        <v>0</v>
      </c>
      <c r="L168" s="79">
        <v>0</v>
      </c>
      <c r="M168" s="80">
        <v>2.87</v>
      </c>
      <c r="N168" s="79">
        <v>0</v>
      </c>
      <c r="O168" s="76">
        <f t="shared" si="32"/>
        <v>78.39</v>
      </c>
    </row>
    <row r="169" spans="1:15" s="53" customFormat="1">
      <c r="A169" s="87" t="s">
        <v>266</v>
      </c>
      <c r="B169" s="88">
        <v>5.3</v>
      </c>
      <c r="C169" s="88">
        <v>296.8</v>
      </c>
      <c r="D169" s="80">
        <v>246.69</v>
      </c>
      <c r="E169" s="77">
        <f t="shared" si="30"/>
        <v>50.11</v>
      </c>
      <c r="F169" s="77">
        <v>146.02000000000001</v>
      </c>
      <c r="G169" s="80">
        <v>137.43</v>
      </c>
      <c r="H169" s="77">
        <f t="shared" si="31"/>
        <v>8.59</v>
      </c>
      <c r="I169" s="79">
        <v>6.5</v>
      </c>
      <c r="J169" s="79"/>
      <c r="K169" s="79">
        <v>0</v>
      </c>
      <c r="L169" s="79">
        <v>0</v>
      </c>
      <c r="M169" s="80">
        <v>2.09</v>
      </c>
      <c r="N169" s="79">
        <v>0</v>
      </c>
      <c r="O169" s="76">
        <f t="shared" si="32"/>
        <v>58.7</v>
      </c>
    </row>
    <row r="170" spans="1:15" s="53" customFormat="1">
      <c r="A170" s="87" t="s">
        <v>267</v>
      </c>
      <c r="B170" s="88">
        <v>9.1</v>
      </c>
      <c r="C170" s="88">
        <v>509.6</v>
      </c>
      <c r="D170" s="80">
        <v>423.56</v>
      </c>
      <c r="E170" s="77">
        <f t="shared" si="30"/>
        <v>86.04</v>
      </c>
      <c r="F170" s="77">
        <v>171.12</v>
      </c>
      <c r="G170" s="80">
        <v>161.04</v>
      </c>
      <c r="H170" s="77">
        <f t="shared" si="31"/>
        <v>10.08</v>
      </c>
      <c r="I170" s="79">
        <v>6.5</v>
      </c>
      <c r="J170" s="79"/>
      <c r="K170" s="79">
        <v>0</v>
      </c>
      <c r="L170" s="79">
        <v>0</v>
      </c>
      <c r="M170" s="80">
        <v>3.58</v>
      </c>
      <c r="N170" s="79">
        <v>0</v>
      </c>
      <c r="O170" s="76">
        <f t="shared" si="32"/>
        <v>96.12</v>
      </c>
    </row>
    <row r="171" spans="1:15" s="53" customFormat="1">
      <c r="A171" s="87" t="s">
        <v>268</v>
      </c>
      <c r="B171" s="88">
        <v>6.1</v>
      </c>
      <c r="C171" s="88">
        <v>341.6</v>
      </c>
      <c r="D171" s="80">
        <v>283.93</v>
      </c>
      <c r="E171" s="77">
        <f t="shared" si="30"/>
        <v>57.67</v>
      </c>
      <c r="F171" s="77">
        <v>172.44</v>
      </c>
      <c r="G171" s="80">
        <v>163.54</v>
      </c>
      <c r="H171" s="77">
        <f t="shared" si="31"/>
        <v>8.9</v>
      </c>
      <c r="I171" s="79">
        <v>6.5</v>
      </c>
      <c r="J171" s="79"/>
      <c r="K171" s="79">
        <v>0</v>
      </c>
      <c r="L171" s="79">
        <v>0</v>
      </c>
      <c r="M171" s="80">
        <v>2.4</v>
      </c>
      <c r="N171" s="79">
        <v>0</v>
      </c>
      <c r="O171" s="76">
        <f t="shared" si="32"/>
        <v>66.569999999999993</v>
      </c>
    </row>
    <row r="172" spans="1:15" s="53" customFormat="1">
      <c r="A172" s="87" t="s">
        <v>269</v>
      </c>
      <c r="B172" s="88">
        <v>10.199999999999999</v>
      </c>
      <c r="C172" s="88">
        <v>571.20000000000005</v>
      </c>
      <c r="D172" s="80">
        <v>474.76</v>
      </c>
      <c r="E172" s="77">
        <f t="shared" si="30"/>
        <v>96.44</v>
      </c>
      <c r="F172" s="77">
        <v>115.63</v>
      </c>
      <c r="G172" s="80">
        <v>105.11</v>
      </c>
      <c r="H172" s="77">
        <f t="shared" si="31"/>
        <v>10.52</v>
      </c>
      <c r="I172" s="79">
        <v>6.5</v>
      </c>
      <c r="J172" s="79"/>
      <c r="K172" s="79">
        <v>0</v>
      </c>
      <c r="L172" s="79">
        <v>0</v>
      </c>
      <c r="M172" s="80">
        <v>4.0199999999999996</v>
      </c>
      <c r="N172" s="79">
        <v>0</v>
      </c>
      <c r="O172" s="76">
        <f t="shared" si="32"/>
        <v>106.96</v>
      </c>
    </row>
    <row r="173" spans="1:15" s="53" customFormat="1">
      <c r="A173" s="87" t="s">
        <v>270</v>
      </c>
      <c r="B173" s="88">
        <v>6.4</v>
      </c>
      <c r="C173" s="88">
        <v>358.4</v>
      </c>
      <c r="D173" s="80">
        <v>297.89</v>
      </c>
      <c r="E173" s="77">
        <f t="shared" si="30"/>
        <v>60.51</v>
      </c>
      <c r="F173" s="77">
        <v>210.3</v>
      </c>
      <c r="G173" s="80">
        <v>201.28</v>
      </c>
      <c r="H173" s="77">
        <f t="shared" si="31"/>
        <v>9.02</v>
      </c>
      <c r="I173" s="79">
        <v>6.5</v>
      </c>
      <c r="J173" s="79"/>
      <c r="K173" s="79">
        <v>0</v>
      </c>
      <c r="L173" s="79">
        <v>0</v>
      </c>
      <c r="M173" s="80">
        <v>2.52</v>
      </c>
      <c r="N173" s="79">
        <v>0</v>
      </c>
      <c r="O173" s="76">
        <f t="shared" si="32"/>
        <v>69.53</v>
      </c>
    </row>
    <row r="174" spans="1:15" s="53" customFormat="1">
      <c r="A174" s="87" t="s">
        <v>271</v>
      </c>
      <c r="B174" s="88">
        <v>7.4</v>
      </c>
      <c r="C174" s="88">
        <v>414.4</v>
      </c>
      <c r="D174" s="80">
        <v>344.44</v>
      </c>
      <c r="E174" s="77">
        <f t="shared" si="30"/>
        <v>69.959999999999994</v>
      </c>
      <c r="F174" s="77">
        <v>115.88</v>
      </c>
      <c r="G174" s="80">
        <v>106.47</v>
      </c>
      <c r="H174" s="77">
        <f t="shared" si="31"/>
        <v>9.41</v>
      </c>
      <c r="I174" s="79">
        <v>6.5</v>
      </c>
      <c r="J174" s="79"/>
      <c r="K174" s="79">
        <v>0</v>
      </c>
      <c r="L174" s="79">
        <v>0</v>
      </c>
      <c r="M174" s="80">
        <v>2.91</v>
      </c>
      <c r="N174" s="79">
        <v>0</v>
      </c>
      <c r="O174" s="76">
        <f t="shared" si="32"/>
        <v>79.37</v>
      </c>
    </row>
    <row r="175" spans="1:15" s="53" customFormat="1">
      <c r="A175" s="87" t="s">
        <v>272</v>
      </c>
      <c r="B175" s="88">
        <v>4.9000000000000004</v>
      </c>
      <c r="C175" s="88">
        <v>274.39999999999998</v>
      </c>
      <c r="D175" s="80">
        <v>228.07</v>
      </c>
      <c r="E175" s="77">
        <f t="shared" si="30"/>
        <v>46.33</v>
      </c>
      <c r="F175" s="77">
        <v>67.569999999999993</v>
      </c>
      <c r="G175" s="80">
        <v>59.14</v>
      </c>
      <c r="H175" s="77">
        <f t="shared" si="31"/>
        <v>8.43</v>
      </c>
      <c r="I175" s="79">
        <v>6.5</v>
      </c>
      <c r="J175" s="79"/>
      <c r="K175" s="79">
        <v>0</v>
      </c>
      <c r="L175" s="79">
        <v>0</v>
      </c>
      <c r="M175" s="80">
        <v>1.93</v>
      </c>
      <c r="N175" s="79">
        <v>0</v>
      </c>
      <c r="O175" s="76">
        <f t="shared" si="32"/>
        <v>54.76</v>
      </c>
    </row>
    <row r="176" spans="1:15" s="53" customFormat="1">
      <c r="A176" s="87" t="s">
        <v>273</v>
      </c>
      <c r="B176" s="88">
        <v>3.6</v>
      </c>
      <c r="C176" s="88">
        <v>201.6</v>
      </c>
      <c r="D176" s="80">
        <v>167.56</v>
      </c>
      <c r="E176" s="77">
        <f t="shared" si="30"/>
        <v>34.04</v>
      </c>
      <c r="F176" s="77">
        <v>61.46</v>
      </c>
      <c r="G176" s="80">
        <v>53.54</v>
      </c>
      <c r="H176" s="77">
        <f t="shared" si="31"/>
        <v>7.92</v>
      </c>
      <c r="I176" s="79">
        <v>6.5</v>
      </c>
      <c r="J176" s="79"/>
      <c r="K176" s="79">
        <v>0</v>
      </c>
      <c r="L176" s="79">
        <v>0</v>
      </c>
      <c r="M176" s="80">
        <v>1.42</v>
      </c>
      <c r="N176" s="79">
        <v>0</v>
      </c>
      <c r="O176" s="76">
        <f t="shared" si="32"/>
        <v>41.96</v>
      </c>
    </row>
    <row r="177" spans="1:15" s="53" customFormat="1">
      <c r="A177" s="87" t="s">
        <v>274</v>
      </c>
      <c r="B177" s="88">
        <v>3.6</v>
      </c>
      <c r="C177" s="88">
        <v>201.6</v>
      </c>
      <c r="D177" s="80">
        <v>167.56</v>
      </c>
      <c r="E177" s="77">
        <f t="shared" si="30"/>
        <v>34.04</v>
      </c>
      <c r="F177" s="77">
        <v>128.06</v>
      </c>
      <c r="G177" s="80">
        <v>120.14</v>
      </c>
      <c r="H177" s="77">
        <f t="shared" si="31"/>
        <v>7.92</v>
      </c>
      <c r="I177" s="79">
        <v>6.5</v>
      </c>
      <c r="J177" s="79"/>
      <c r="K177" s="79">
        <v>0</v>
      </c>
      <c r="L177" s="79">
        <v>0</v>
      </c>
      <c r="M177" s="80">
        <v>1.42</v>
      </c>
      <c r="N177" s="79">
        <v>0</v>
      </c>
      <c r="O177" s="76">
        <f t="shared" si="32"/>
        <v>41.96</v>
      </c>
    </row>
    <row r="178" spans="1:15" s="53" customFormat="1">
      <c r="A178" s="87" t="s">
        <v>275</v>
      </c>
      <c r="B178" s="88">
        <v>3</v>
      </c>
      <c r="C178" s="88">
        <v>168</v>
      </c>
      <c r="D178" s="80">
        <v>139.63999999999999</v>
      </c>
      <c r="E178" s="77">
        <f t="shared" si="30"/>
        <v>28.36</v>
      </c>
      <c r="F178" s="77">
        <v>43.19</v>
      </c>
      <c r="G178" s="80">
        <v>35.51</v>
      </c>
      <c r="H178" s="77">
        <f t="shared" si="31"/>
        <v>7.68</v>
      </c>
      <c r="I178" s="79">
        <v>6.5</v>
      </c>
      <c r="J178" s="79"/>
      <c r="K178" s="79">
        <v>0</v>
      </c>
      <c r="L178" s="79">
        <v>0</v>
      </c>
      <c r="M178" s="80">
        <v>1.18</v>
      </c>
      <c r="N178" s="79">
        <v>0</v>
      </c>
      <c r="O178" s="76">
        <f t="shared" si="32"/>
        <v>36.04</v>
      </c>
    </row>
    <row r="179" spans="1:15" s="72" customFormat="1">
      <c r="A179" s="86" t="s">
        <v>63</v>
      </c>
      <c r="B179" s="86">
        <f>SUM(B180:B197)</f>
        <v>492.8</v>
      </c>
      <c r="C179" s="86">
        <f t="shared" ref="C179:N179" si="37">SUM(C180:C197)</f>
        <v>27596.799999999999</v>
      </c>
      <c r="D179" s="86">
        <f t="shared" si="37"/>
        <v>22937.55</v>
      </c>
      <c r="E179" s="76">
        <f t="shared" si="30"/>
        <v>4659.25</v>
      </c>
      <c r="F179" s="86">
        <f t="shared" si="37"/>
        <v>3673.01</v>
      </c>
      <c r="G179" s="86">
        <f t="shared" si="37"/>
        <v>3165.01</v>
      </c>
      <c r="H179" s="76">
        <f t="shared" si="31"/>
        <v>508</v>
      </c>
      <c r="I179" s="86">
        <f t="shared" si="37"/>
        <v>13</v>
      </c>
      <c r="J179" s="86">
        <f t="shared" si="37"/>
        <v>36.380000000000003</v>
      </c>
      <c r="K179" s="86">
        <f t="shared" si="37"/>
        <v>37.81</v>
      </c>
      <c r="L179" s="86">
        <f t="shared" si="37"/>
        <v>226.75</v>
      </c>
      <c r="M179" s="86">
        <f t="shared" si="37"/>
        <v>194.06</v>
      </c>
      <c r="N179" s="86">
        <f t="shared" si="37"/>
        <v>40</v>
      </c>
      <c r="O179" s="76">
        <f t="shared" si="32"/>
        <v>5207.25</v>
      </c>
    </row>
    <row r="180" spans="1:15" s="53" customFormat="1">
      <c r="A180" s="87" t="s">
        <v>276</v>
      </c>
      <c r="B180" s="88">
        <v>0</v>
      </c>
      <c r="C180" s="88">
        <v>0</v>
      </c>
      <c r="D180" s="80">
        <v>0</v>
      </c>
      <c r="E180" s="77">
        <f t="shared" si="30"/>
        <v>0</v>
      </c>
      <c r="F180" s="77">
        <v>2734.98</v>
      </c>
      <c r="G180" s="80">
        <v>2434.04</v>
      </c>
      <c r="H180" s="77">
        <f t="shared" si="31"/>
        <v>300.94</v>
      </c>
      <c r="I180" s="79">
        <v>0</v>
      </c>
      <c r="J180" s="79">
        <v>36.380000000000003</v>
      </c>
      <c r="K180" s="79">
        <v>37.81</v>
      </c>
      <c r="L180" s="79">
        <v>226.75</v>
      </c>
      <c r="M180" s="80">
        <v>0</v>
      </c>
      <c r="N180" s="79">
        <v>40</v>
      </c>
      <c r="O180" s="76">
        <f t="shared" si="32"/>
        <v>340.94</v>
      </c>
    </row>
    <row r="181" spans="1:15" s="53" customFormat="1">
      <c r="A181" s="87" t="s">
        <v>277</v>
      </c>
      <c r="B181" s="88">
        <v>82.5</v>
      </c>
      <c r="C181" s="88">
        <v>4620</v>
      </c>
      <c r="D181" s="80">
        <v>3839.99</v>
      </c>
      <c r="E181" s="77">
        <f t="shared" si="30"/>
        <v>780.01</v>
      </c>
      <c r="F181" s="77">
        <v>64.11</v>
      </c>
      <c r="G181" s="80">
        <v>25.12</v>
      </c>
      <c r="H181" s="77">
        <f t="shared" si="31"/>
        <v>38.99</v>
      </c>
      <c r="I181" s="79">
        <v>6.5</v>
      </c>
      <c r="J181" s="79"/>
      <c r="K181" s="79">
        <v>0</v>
      </c>
      <c r="L181" s="79">
        <v>0</v>
      </c>
      <c r="M181" s="80">
        <v>32.49</v>
      </c>
      <c r="N181" s="79">
        <v>0</v>
      </c>
      <c r="O181" s="76">
        <f t="shared" si="32"/>
        <v>819</v>
      </c>
    </row>
    <row r="182" spans="1:15" s="53" customFormat="1">
      <c r="A182" s="87" t="s">
        <v>278</v>
      </c>
      <c r="B182" s="88">
        <v>13.7</v>
      </c>
      <c r="C182" s="88">
        <v>767.2</v>
      </c>
      <c r="D182" s="80">
        <v>637.66999999999996</v>
      </c>
      <c r="E182" s="77">
        <f t="shared" si="30"/>
        <v>129.53</v>
      </c>
      <c r="F182" s="77">
        <v>352.54</v>
      </c>
      <c r="G182" s="80">
        <v>340.65</v>
      </c>
      <c r="H182" s="77">
        <f t="shared" si="31"/>
        <v>11.89</v>
      </c>
      <c r="I182" s="79">
        <v>6.5</v>
      </c>
      <c r="J182" s="79"/>
      <c r="K182" s="79">
        <v>0</v>
      </c>
      <c r="L182" s="79">
        <v>0</v>
      </c>
      <c r="M182" s="80">
        <v>5.39</v>
      </c>
      <c r="N182" s="79">
        <v>0</v>
      </c>
      <c r="O182" s="76">
        <f t="shared" si="32"/>
        <v>141.41999999999999</v>
      </c>
    </row>
    <row r="183" spans="1:15" s="53" customFormat="1">
      <c r="A183" s="87" t="s">
        <v>279</v>
      </c>
      <c r="B183" s="88">
        <v>36.4</v>
      </c>
      <c r="C183" s="88">
        <v>2038.4</v>
      </c>
      <c r="D183" s="80">
        <v>1694.25</v>
      </c>
      <c r="E183" s="77">
        <f t="shared" si="30"/>
        <v>344.15</v>
      </c>
      <c r="F183" s="77">
        <v>22.45</v>
      </c>
      <c r="G183" s="80">
        <v>8.1199999999999992</v>
      </c>
      <c r="H183" s="77">
        <f t="shared" si="31"/>
        <v>14.33</v>
      </c>
      <c r="I183" s="79">
        <v>0</v>
      </c>
      <c r="J183" s="79"/>
      <c r="K183" s="79">
        <v>0</v>
      </c>
      <c r="L183" s="79">
        <v>0</v>
      </c>
      <c r="M183" s="80">
        <v>14.33</v>
      </c>
      <c r="N183" s="79">
        <v>0</v>
      </c>
      <c r="O183" s="76">
        <f t="shared" si="32"/>
        <v>358.48</v>
      </c>
    </row>
    <row r="184" spans="1:15" s="53" customFormat="1">
      <c r="A184" s="87" t="s">
        <v>280</v>
      </c>
      <c r="B184" s="88">
        <v>22.5</v>
      </c>
      <c r="C184" s="88">
        <v>1260</v>
      </c>
      <c r="D184" s="80">
        <v>1047.27</v>
      </c>
      <c r="E184" s="77">
        <f t="shared" si="30"/>
        <v>212.73</v>
      </c>
      <c r="F184" s="77">
        <v>28.26</v>
      </c>
      <c r="G184" s="80">
        <v>19.399999999999999</v>
      </c>
      <c r="H184" s="77">
        <f t="shared" si="31"/>
        <v>8.86</v>
      </c>
      <c r="I184" s="79">
        <v>0</v>
      </c>
      <c r="J184" s="79"/>
      <c r="K184" s="79">
        <v>0</v>
      </c>
      <c r="L184" s="79">
        <v>0</v>
      </c>
      <c r="M184" s="80">
        <v>8.86</v>
      </c>
      <c r="N184" s="79">
        <v>0</v>
      </c>
      <c r="O184" s="76">
        <f t="shared" si="32"/>
        <v>221.59</v>
      </c>
    </row>
    <row r="185" spans="1:15" s="53" customFormat="1">
      <c r="A185" s="87" t="s">
        <v>281</v>
      </c>
      <c r="B185" s="88">
        <v>42.8</v>
      </c>
      <c r="C185" s="88">
        <v>2396.8000000000002</v>
      </c>
      <c r="D185" s="80">
        <v>1992.14</v>
      </c>
      <c r="E185" s="77">
        <f t="shared" si="30"/>
        <v>404.66</v>
      </c>
      <c r="F185" s="77">
        <v>38.49</v>
      </c>
      <c r="G185" s="80">
        <v>21.64</v>
      </c>
      <c r="H185" s="77">
        <f t="shared" si="31"/>
        <v>16.850000000000001</v>
      </c>
      <c r="I185" s="79">
        <v>0</v>
      </c>
      <c r="J185" s="79"/>
      <c r="K185" s="79">
        <v>0</v>
      </c>
      <c r="L185" s="79">
        <v>0</v>
      </c>
      <c r="M185" s="80">
        <v>16.850000000000001</v>
      </c>
      <c r="N185" s="79">
        <v>0</v>
      </c>
      <c r="O185" s="76">
        <f t="shared" si="32"/>
        <v>421.51</v>
      </c>
    </row>
    <row r="186" spans="1:15" s="53" customFormat="1">
      <c r="A186" s="87" t="s">
        <v>282</v>
      </c>
      <c r="B186" s="88">
        <v>38.799999999999997</v>
      </c>
      <c r="C186" s="88">
        <v>2172.8000000000002</v>
      </c>
      <c r="D186" s="80">
        <v>1805.96</v>
      </c>
      <c r="E186" s="77">
        <f t="shared" si="30"/>
        <v>366.84</v>
      </c>
      <c r="F186" s="77">
        <v>26.4</v>
      </c>
      <c r="G186" s="80">
        <v>11.12</v>
      </c>
      <c r="H186" s="77">
        <f t="shared" si="31"/>
        <v>15.28</v>
      </c>
      <c r="I186" s="79">
        <v>0</v>
      </c>
      <c r="J186" s="79"/>
      <c r="K186" s="79">
        <v>0</v>
      </c>
      <c r="L186" s="79">
        <v>0</v>
      </c>
      <c r="M186" s="80">
        <v>15.28</v>
      </c>
      <c r="N186" s="79">
        <v>0</v>
      </c>
      <c r="O186" s="76">
        <f t="shared" si="32"/>
        <v>382.12</v>
      </c>
    </row>
    <row r="187" spans="1:15" s="53" customFormat="1">
      <c r="A187" s="87" t="s">
        <v>283</v>
      </c>
      <c r="B187" s="88">
        <v>18.8</v>
      </c>
      <c r="C187" s="88">
        <v>1052.8</v>
      </c>
      <c r="D187" s="80">
        <v>875.05</v>
      </c>
      <c r="E187" s="77">
        <f t="shared" si="30"/>
        <v>177.75</v>
      </c>
      <c r="F187" s="77">
        <v>28.02</v>
      </c>
      <c r="G187" s="80">
        <v>20.62</v>
      </c>
      <c r="H187" s="77">
        <f t="shared" si="31"/>
        <v>7.4</v>
      </c>
      <c r="I187" s="79">
        <v>0</v>
      </c>
      <c r="J187" s="79"/>
      <c r="K187" s="79">
        <v>0</v>
      </c>
      <c r="L187" s="79">
        <v>0</v>
      </c>
      <c r="M187" s="80">
        <v>7.4</v>
      </c>
      <c r="N187" s="79">
        <v>0</v>
      </c>
      <c r="O187" s="76">
        <f t="shared" si="32"/>
        <v>185.15</v>
      </c>
    </row>
    <row r="188" spans="1:15" s="53" customFormat="1" ht="13.5" customHeight="1">
      <c r="A188" s="87" t="s">
        <v>284</v>
      </c>
      <c r="B188" s="88">
        <v>17.100000000000001</v>
      </c>
      <c r="C188" s="88">
        <v>957.6</v>
      </c>
      <c r="D188" s="80">
        <v>795.93</v>
      </c>
      <c r="E188" s="77">
        <f t="shared" si="30"/>
        <v>161.66999999999999</v>
      </c>
      <c r="F188" s="77">
        <v>23.35</v>
      </c>
      <c r="G188" s="80">
        <v>16.62</v>
      </c>
      <c r="H188" s="77">
        <f t="shared" si="31"/>
        <v>6.73</v>
      </c>
      <c r="I188" s="79">
        <v>0</v>
      </c>
      <c r="J188" s="79"/>
      <c r="K188" s="79">
        <v>0</v>
      </c>
      <c r="L188" s="79">
        <v>0</v>
      </c>
      <c r="M188" s="80">
        <v>6.73</v>
      </c>
      <c r="N188" s="79">
        <v>0</v>
      </c>
      <c r="O188" s="76">
        <f t="shared" si="32"/>
        <v>168.4</v>
      </c>
    </row>
    <row r="189" spans="1:15" s="53" customFormat="1">
      <c r="A189" s="87" t="s">
        <v>285</v>
      </c>
      <c r="B189" s="88">
        <v>18.8</v>
      </c>
      <c r="C189" s="88">
        <v>1052.8</v>
      </c>
      <c r="D189" s="80">
        <v>875.05</v>
      </c>
      <c r="E189" s="77">
        <f t="shared" si="30"/>
        <v>177.75</v>
      </c>
      <c r="F189" s="77">
        <v>29.02</v>
      </c>
      <c r="G189" s="80">
        <v>21.62</v>
      </c>
      <c r="H189" s="77">
        <f t="shared" si="31"/>
        <v>7.4</v>
      </c>
      <c r="I189" s="79">
        <v>0</v>
      </c>
      <c r="J189" s="79"/>
      <c r="K189" s="79">
        <v>0</v>
      </c>
      <c r="L189" s="79">
        <v>0</v>
      </c>
      <c r="M189" s="80">
        <v>7.4</v>
      </c>
      <c r="N189" s="79">
        <v>0</v>
      </c>
      <c r="O189" s="76">
        <f t="shared" si="32"/>
        <v>185.15</v>
      </c>
    </row>
    <row r="190" spans="1:15" s="53" customFormat="1">
      <c r="A190" s="87" t="s">
        <v>286</v>
      </c>
      <c r="B190" s="88">
        <v>18.5</v>
      </c>
      <c r="C190" s="88">
        <v>1036</v>
      </c>
      <c r="D190" s="80">
        <v>861.09</v>
      </c>
      <c r="E190" s="77">
        <f t="shared" si="30"/>
        <v>174.91</v>
      </c>
      <c r="F190" s="77">
        <v>22.41</v>
      </c>
      <c r="G190" s="80">
        <v>15.12</v>
      </c>
      <c r="H190" s="77">
        <f t="shared" si="31"/>
        <v>7.29</v>
      </c>
      <c r="I190" s="79">
        <v>0</v>
      </c>
      <c r="J190" s="79"/>
      <c r="K190" s="79">
        <v>0</v>
      </c>
      <c r="L190" s="79">
        <v>0</v>
      </c>
      <c r="M190" s="80">
        <v>7.29</v>
      </c>
      <c r="N190" s="79">
        <v>0</v>
      </c>
      <c r="O190" s="76">
        <f t="shared" si="32"/>
        <v>182.2</v>
      </c>
    </row>
    <row r="191" spans="1:15" s="53" customFormat="1">
      <c r="A191" s="87" t="s">
        <v>287</v>
      </c>
      <c r="B191" s="88">
        <v>27.7</v>
      </c>
      <c r="C191" s="88">
        <v>1551.2</v>
      </c>
      <c r="D191" s="80">
        <v>1289.31</v>
      </c>
      <c r="E191" s="77">
        <f t="shared" si="30"/>
        <v>261.89</v>
      </c>
      <c r="F191" s="77">
        <v>38.53</v>
      </c>
      <c r="G191" s="80">
        <v>27.62</v>
      </c>
      <c r="H191" s="77">
        <f t="shared" si="31"/>
        <v>10.91</v>
      </c>
      <c r="I191" s="79">
        <v>0</v>
      </c>
      <c r="J191" s="79"/>
      <c r="K191" s="79">
        <v>0</v>
      </c>
      <c r="L191" s="79">
        <v>0</v>
      </c>
      <c r="M191" s="80">
        <v>10.91</v>
      </c>
      <c r="N191" s="79">
        <v>0</v>
      </c>
      <c r="O191" s="76">
        <f t="shared" si="32"/>
        <v>272.8</v>
      </c>
    </row>
    <row r="192" spans="1:15" s="53" customFormat="1">
      <c r="A192" s="87" t="s">
        <v>288</v>
      </c>
      <c r="B192" s="88">
        <v>19.600000000000001</v>
      </c>
      <c r="C192" s="88">
        <v>1097.5999999999999</v>
      </c>
      <c r="D192" s="80">
        <v>912.29</v>
      </c>
      <c r="E192" s="77">
        <f t="shared" si="30"/>
        <v>185.31</v>
      </c>
      <c r="F192" s="77">
        <v>29.28</v>
      </c>
      <c r="G192" s="80">
        <v>21.56</v>
      </c>
      <c r="H192" s="77">
        <f t="shared" si="31"/>
        <v>7.72</v>
      </c>
      <c r="I192" s="79">
        <v>0</v>
      </c>
      <c r="J192" s="79"/>
      <c r="K192" s="79">
        <v>0</v>
      </c>
      <c r="L192" s="79">
        <v>0</v>
      </c>
      <c r="M192" s="80">
        <v>7.72</v>
      </c>
      <c r="N192" s="79">
        <v>0</v>
      </c>
      <c r="O192" s="76">
        <f t="shared" si="32"/>
        <v>193.03</v>
      </c>
    </row>
    <row r="193" spans="1:15" s="53" customFormat="1">
      <c r="A193" s="87" t="s">
        <v>289</v>
      </c>
      <c r="B193" s="88">
        <v>36.299999999999997</v>
      </c>
      <c r="C193" s="88">
        <v>2032.8</v>
      </c>
      <c r="D193" s="80">
        <v>1689.6</v>
      </c>
      <c r="E193" s="77">
        <f t="shared" si="30"/>
        <v>343.2</v>
      </c>
      <c r="F193" s="77">
        <v>87.79</v>
      </c>
      <c r="G193" s="80">
        <v>73.5</v>
      </c>
      <c r="H193" s="77">
        <f t="shared" si="31"/>
        <v>14.29</v>
      </c>
      <c r="I193" s="79">
        <v>0</v>
      </c>
      <c r="J193" s="79"/>
      <c r="K193" s="79">
        <v>0</v>
      </c>
      <c r="L193" s="79">
        <v>0</v>
      </c>
      <c r="M193" s="80">
        <v>14.29</v>
      </c>
      <c r="N193" s="79">
        <v>0</v>
      </c>
      <c r="O193" s="76">
        <f t="shared" si="32"/>
        <v>357.49</v>
      </c>
    </row>
    <row r="194" spans="1:15" s="53" customFormat="1">
      <c r="A194" s="87" t="s">
        <v>290</v>
      </c>
      <c r="B194" s="88">
        <v>31.4</v>
      </c>
      <c r="C194" s="88">
        <v>1758.4</v>
      </c>
      <c r="D194" s="80">
        <v>1461.52</v>
      </c>
      <c r="E194" s="77">
        <f t="shared" si="30"/>
        <v>296.88</v>
      </c>
      <c r="F194" s="77">
        <v>40.270000000000003</v>
      </c>
      <c r="G194" s="80">
        <v>27.9</v>
      </c>
      <c r="H194" s="77">
        <f t="shared" si="31"/>
        <v>12.37</v>
      </c>
      <c r="I194" s="79">
        <v>0</v>
      </c>
      <c r="J194" s="79"/>
      <c r="K194" s="79">
        <v>0</v>
      </c>
      <c r="L194" s="79">
        <v>0</v>
      </c>
      <c r="M194" s="80">
        <v>12.37</v>
      </c>
      <c r="N194" s="79">
        <v>0</v>
      </c>
      <c r="O194" s="76">
        <f t="shared" si="32"/>
        <v>309.25</v>
      </c>
    </row>
    <row r="195" spans="1:15" s="53" customFormat="1">
      <c r="A195" s="87" t="s">
        <v>291</v>
      </c>
      <c r="B195" s="88">
        <v>21.5</v>
      </c>
      <c r="C195" s="88">
        <v>1204</v>
      </c>
      <c r="D195" s="80">
        <v>1000.73</v>
      </c>
      <c r="E195" s="77">
        <f t="shared" si="30"/>
        <v>203.27</v>
      </c>
      <c r="F195" s="77">
        <v>48.09</v>
      </c>
      <c r="G195" s="80">
        <v>39.619999999999997</v>
      </c>
      <c r="H195" s="77">
        <f t="shared" si="31"/>
        <v>8.4700000000000006</v>
      </c>
      <c r="I195" s="79">
        <v>0</v>
      </c>
      <c r="J195" s="79"/>
      <c r="K195" s="79">
        <v>0</v>
      </c>
      <c r="L195" s="79">
        <v>0</v>
      </c>
      <c r="M195" s="80">
        <v>8.4700000000000006</v>
      </c>
      <c r="N195" s="79">
        <v>0</v>
      </c>
      <c r="O195" s="76">
        <f t="shared" si="32"/>
        <v>211.74</v>
      </c>
    </row>
    <row r="196" spans="1:15" s="53" customFormat="1">
      <c r="A196" s="87" t="s">
        <v>292</v>
      </c>
      <c r="B196" s="88">
        <v>21.7</v>
      </c>
      <c r="C196" s="88">
        <v>1215.2</v>
      </c>
      <c r="D196" s="80">
        <v>1010.03</v>
      </c>
      <c r="E196" s="77">
        <f t="shared" si="30"/>
        <v>205.17</v>
      </c>
      <c r="F196" s="77">
        <v>34.17</v>
      </c>
      <c r="G196" s="80">
        <v>25.62</v>
      </c>
      <c r="H196" s="77">
        <f t="shared" si="31"/>
        <v>8.5500000000000007</v>
      </c>
      <c r="I196" s="79">
        <v>0</v>
      </c>
      <c r="J196" s="79"/>
      <c r="K196" s="79">
        <v>0</v>
      </c>
      <c r="L196" s="79">
        <v>0</v>
      </c>
      <c r="M196" s="80">
        <v>8.5500000000000007</v>
      </c>
      <c r="N196" s="79">
        <v>0</v>
      </c>
      <c r="O196" s="76">
        <f t="shared" si="32"/>
        <v>213.72</v>
      </c>
    </row>
    <row r="197" spans="1:15" s="53" customFormat="1">
      <c r="A197" s="87" t="s">
        <v>293</v>
      </c>
      <c r="B197" s="88">
        <v>24.7</v>
      </c>
      <c r="C197" s="88">
        <v>1383.2</v>
      </c>
      <c r="D197" s="80">
        <v>1149.67</v>
      </c>
      <c r="E197" s="77">
        <f t="shared" si="30"/>
        <v>233.53</v>
      </c>
      <c r="F197" s="77">
        <v>24.85</v>
      </c>
      <c r="G197" s="80">
        <v>15.12</v>
      </c>
      <c r="H197" s="77">
        <f t="shared" si="31"/>
        <v>9.73</v>
      </c>
      <c r="I197" s="79">
        <v>0</v>
      </c>
      <c r="J197" s="79"/>
      <c r="K197" s="79">
        <v>0</v>
      </c>
      <c r="L197" s="79">
        <v>0</v>
      </c>
      <c r="M197" s="80">
        <v>9.73</v>
      </c>
      <c r="N197" s="79">
        <v>0</v>
      </c>
      <c r="O197" s="76">
        <f t="shared" si="32"/>
        <v>243.26</v>
      </c>
    </row>
    <row r="198" spans="1:15" s="72" customFormat="1">
      <c r="A198" s="86" t="s">
        <v>64</v>
      </c>
      <c r="B198" s="86">
        <f>SUM(B199:B270)</f>
        <v>3783.9</v>
      </c>
      <c r="C198" s="86">
        <f t="shared" ref="C198:O198" si="38">SUM(C199:C270)</f>
        <v>211898.4</v>
      </c>
      <c r="D198" s="86">
        <f t="shared" si="38"/>
        <v>176122.9</v>
      </c>
      <c r="E198" s="86">
        <f t="shared" si="38"/>
        <v>35775.5</v>
      </c>
      <c r="F198" s="86">
        <f t="shared" si="38"/>
        <v>16691.8</v>
      </c>
      <c r="G198" s="86">
        <f t="shared" si="38"/>
        <v>14511.78</v>
      </c>
      <c r="H198" s="86">
        <f t="shared" si="38"/>
        <v>2180.02</v>
      </c>
      <c r="I198" s="86">
        <f t="shared" si="38"/>
        <v>0</v>
      </c>
      <c r="J198" s="86">
        <f t="shared" si="38"/>
        <v>279.18</v>
      </c>
      <c r="K198" s="86">
        <f t="shared" si="38"/>
        <v>-360.22</v>
      </c>
      <c r="L198" s="86">
        <f t="shared" si="38"/>
        <v>770.97</v>
      </c>
      <c r="M198" s="86">
        <f t="shared" si="38"/>
        <v>1490.09</v>
      </c>
      <c r="N198" s="86">
        <f t="shared" si="38"/>
        <v>0</v>
      </c>
      <c r="O198" s="86">
        <f t="shared" si="38"/>
        <v>37955.519999999997</v>
      </c>
    </row>
    <row r="199" spans="1:15" s="53" customFormat="1">
      <c r="A199" s="91" t="s">
        <v>65</v>
      </c>
      <c r="B199" s="88">
        <v>42.2</v>
      </c>
      <c r="C199" s="88">
        <v>2363.1999999999998</v>
      </c>
      <c r="D199" s="80">
        <v>1964.21</v>
      </c>
      <c r="E199" s="77">
        <f t="shared" si="30"/>
        <v>398.99</v>
      </c>
      <c r="F199" s="77">
        <v>235.87</v>
      </c>
      <c r="G199" s="80">
        <v>209.54</v>
      </c>
      <c r="H199" s="77">
        <f t="shared" si="31"/>
        <v>26.33</v>
      </c>
      <c r="I199" s="79">
        <v>0</v>
      </c>
      <c r="J199" s="79">
        <v>9.51</v>
      </c>
      <c r="K199" s="79">
        <v>0</v>
      </c>
      <c r="L199" s="79">
        <v>0.2</v>
      </c>
      <c r="M199" s="80">
        <v>16.62</v>
      </c>
      <c r="N199" s="79">
        <v>0</v>
      </c>
      <c r="O199" s="76">
        <f t="shared" si="32"/>
        <v>425.32</v>
      </c>
    </row>
    <row r="200" spans="1:15" s="53" customFormat="1">
      <c r="A200" s="91" t="s">
        <v>66</v>
      </c>
      <c r="B200" s="88">
        <v>45.8</v>
      </c>
      <c r="C200" s="88">
        <v>2564.8000000000002</v>
      </c>
      <c r="D200" s="80">
        <v>2131.7800000000002</v>
      </c>
      <c r="E200" s="77">
        <f t="shared" ref="E200:E263" si="39">C200-D200</f>
        <v>433.02</v>
      </c>
      <c r="F200" s="77">
        <v>188.5</v>
      </c>
      <c r="G200" s="80">
        <v>156.72999999999999</v>
      </c>
      <c r="H200" s="77">
        <f t="shared" ref="H200:H263" si="40">F200-G200</f>
        <v>31.77</v>
      </c>
      <c r="I200" s="79">
        <v>0</v>
      </c>
      <c r="J200" s="79">
        <v>3.51</v>
      </c>
      <c r="K200" s="79">
        <v>10.220000000000001</v>
      </c>
      <c r="L200" s="79">
        <v>0</v>
      </c>
      <c r="M200" s="80">
        <v>18.04</v>
      </c>
      <c r="N200" s="79">
        <v>0</v>
      </c>
      <c r="O200" s="76">
        <f t="shared" ref="O200:O263" si="41">E200+H200+N200</f>
        <v>464.79</v>
      </c>
    </row>
    <row r="201" spans="1:15" s="53" customFormat="1">
      <c r="A201" s="91" t="s">
        <v>67</v>
      </c>
      <c r="B201" s="88">
        <v>60.3</v>
      </c>
      <c r="C201" s="88">
        <v>3376.8</v>
      </c>
      <c r="D201" s="80">
        <v>2806.68</v>
      </c>
      <c r="E201" s="77">
        <f t="shared" si="39"/>
        <v>570.12</v>
      </c>
      <c r="F201" s="77">
        <v>224.66</v>
      </c>
      <c r="G201" s="80">
        <v>197.2</v>
      </c>
      <c r="H201" s="77">
        <f t="shared" si="40"/>
        <v>27.46</v>
      </c>
      <c r="I201" s="79">
        <v>0</v>
      </c>
      <c r="J201" s="79">
        <v>3.51</v>
      </c>
      <c r="K201" s="79">
        <v>-18.09</v>
      </c>
      <c r="L201" s="79">
        <v>18.29</v>
      </c>
      <c r="M201" s="80">
        <v>23.75</v>
      </c>
      <c r="N201" s="79">
        <v>0</v>
      </c>
      <c r="O201" s="76">
        <f t="shared" si="41"/>
        <v>597.58000000000004</v>
      </c>
    </row>
    <row r="202" spans="1:15" s="53" customFormat="1">
      <c r="A202" s="91" t="s">
        <v>68</v>
      </c>
      <c r="B202" s="88">
        <v>107.9</v>
      </c>
      <c r="C202" s="88">
        <v>6042.4</v>
      </c>
      <c r="D202" s="80">
        <v>5022.24</v>
      </c>
      <c r="E202" s="77">
        <f t="shared" si="39"/>
        <v>1020.16</v>
      </c>
      <c r="F202" s="77">
        <v>357.15</v>
      </c>
      <c r="G202" s="80">
        <v>309.14999999999998</v>
      </c>
      <c r="H202" s="77">
        <f t="shared" si="40"/>
        <v>48</v>
      </c>
      <c r="I202" s="79">
        <v>0</v>
      </c>
      <c r="J202" s="79">
        <v>3.51</v>
      </c>
      <c r="K202" s="79">
        <v>-30.57</v>
      </c>
      <c r="L202" s="79">
        <v>32.57</v>
      </c>
      <c r="M202" s="80">
        <v>42.49</v>
      </c>
      <c r="N202" s="79">
        <v>0</v>
      </c>
      <c r="O202" s="76">
        <f t="shared" si="41"/>
        <v>1068.1600000000001</v>
      </c>
    </row>
    <row r="203" spans="1:15" s="53" customFormat="1">
      <c r="A203" s="91" t="s">
        <v>69</v>
      </c>
      <c r="B203" s="88">
        <v>78.7</v>
      </c>
      <c r="C203" s="88">
        <v>4407.2</v>
      </c>
      <c r="D203" s="80">
        <v>3663.12</v>
      </c>
      <c r="E203" s="77">
        <f t="shared" si="39"/>
        <v>744.08</v>
      </c>
      <c r="F203" s="77">
        <v>299.05</v>
      </c>
      <c r="G203" s="80">
        <v>262.63</v>
      </c>
      <c r="H203" s="77">
        <f t="shared" si="40"/>
        <v>36.42</v>
      </c>
      <c r="I203" s="79">
        <v>0</v>
      </c>
      <c r="J203" s="79">
        <v>3.25</v>
      </c>
      <c r="K203" s="79">
        <v>1.8</v>
      </c>
      <c r="L203" s="79">
        <v>0.38</v>
      </c>
      <c r="M203" s="80">
        <v>30.99</v>
      </c>
      <c r="N203" s="79">
        <v>0</v>
      </c>
      <c r="O203" s="76">
        <f t="shared" si="41"/>
        <v>780.5</v>
      </c>
    </row>
    <row r="204" spans="1:15" s="53" customFormat="1">
      <c r="A204" s="91" t="s">
        <v>70</v>
      </c>
      <c r="B204" s="88">
        <v>105.8</v>
      </c>
      <c r="C204" s="88">
        <v>5924.8</v>
      </c>
      <c r="D204" s="80">
        <v>4924.5</v>
      </c>
      <c r="E204" s="77">
        <f t="shared" si="39"/>
        <v>1000.3</v>
      </c>
      <c r="F204" s="77">
        <v>386.12</v>
      </c>
      <c r="G204" s="80">
        <v>337.51</v>
      </c>
      <c r="H204" s="77">
        <f t="shared" si="40"/>
        <v>48.61</v>
      </c>
      <c r="I204" s="79">
        <v>0</v>
      </c>
      <c r="J204" s="79">
        <v>3.25</v>
      </c>
      <c r="K204" s="79">
        <v>-28.24</v>
      </c>
      <c r="L204" s="79">
        <v>31.94</v>
      </c>
      <c r="M204" s="80">
        <v>41.66</v>
      </c>
      <c r="N204" s="79">
        <v>0</v>
      </c>
      <c r="O204" s="76">
        <f t="shared" si="41"/>
        <v>1048.9100000000001</v>
      </c>
    </row>
    <row r="205" spans="1:15" s="53" customFormat="1">
      <c r="A205" s="91" t="s">
        <v>71</v>
      </c>
      <c r="B205" s="88">
        <v>45.7</v>
      </c>
      <c r="C205" s="88">
        <v>2559.1999999999998</v>
      </c>
      <c r="D205" s="80">
        <v>2127.12</v>
      </c>
      <c r="E205" s="77">
        <f t="shared" si="39"/>
        <v>432.08</v>
      </c>
      <c r="F205" s="77">
        <v>201.56</v>
      </c>
      <c r="G205" s="80">
        <v>178.31</v>
      </c>
      <c r="H205" s="77">
        <f t="shared" si="40"/>
        <v>23.25</v>
      </c>
      <c r="I205" s="79">
        <v>0</v>
      </c>
      <c r="J205" s="79">
        <v>3.25</v>
      </c>
      <c r="K205" s="79">
        <v>-11.91</v>
      </c>
      <c r="L205" s="79">
        <v>13.91</v>
      </c>
      <c r="M205" s="80">
        <v>18</v>
      </c>
      <c r="N205" s="79">
        <v>0</v>
      </c>
      <c r="O205" s="76">
        <f t="shared" si="41"/>
        <v>455.33</v>
      </c>
    </row>
    <row r="206" spans="1:15" s="53" customFormat="1">
      <c r="A206" s="91" t="s">
        <v>72</v>
      </c>
      <c r="B206" s="88">
        <v>30.9</v>
      </c>
      <c r="C206" s="88">
        <v>1730.4</v>
      </c>
      <c r="D206" s="80">
        <v>1438.25</v>
      </c>
      <c r="E206" s="77">
        <f t="shared" si="39"/>
        <v>292.14999999999998</v>
      </c>
      <c r="F206" s="77">
        <v>134.93</v>
      </c>
      <c r="G206" s="80">
        <v>118.81</v>
      </c>
      <c r="H206" s="77">
        <f t="shared" si="40"/>
        <v>16.12</v>
      </c>
      <c r="I206" s="79">
        <v>0</v>
      </c>
      <c r="J206" s="79">
        <v>3.25</v>
      </c>
      <c r="K206" s="79">
        <v>0.7</v>
      </c>
      <c r="L206" s="79">
        <v>0</v>
      </c>
      <c r="M206" s="80">
        <v>12.17</v>
      </c>
      <c r="N206" s="79">
        <v>0</v>
      </c>
      <c r="O206" s="76">
        <f t="shared" si="41"/>
        <v>308.27</v>
      </c>
    </row>
    <row r="207" spans="1:15" s="53" customFormat="1">
      <c r="A207" s="91" t="s">
        <v>73</v>
      </c>
      <c r="B207" s="88">
        <v>16</v>
      </c>
      <c r="C207" s="88">
        <v>896</v>
      </c>
      <c r="D207" s="80">
        <v>744.73</v>
      </c>
      <c r="E207" s="77">
        <f t="shared" si="39"/>
        <v>151.27000000000001</v>
      </c>
      <c r="F207" s="77">
        <v>125.66</v>
      </c>
      <c r="G207" s="80">
        <v>112.35</v>
      </c>
      <c r="H207" s="77">
        <f t="shared" si="40"/>
        <v>13.31</v>
      </c>
      <c r="I207" s="79">
        <v>0</v>
      </c>
      <c r="J207" s="79">
        <v>3.25</v>
      </c>
      <c r="K207" s="79">
        <v>2.2999999999999998</v>
      </c>
      <c r="L207" s="79">
        <v>1.46</v>
      </c>
      <c r="M207" s="80">
        <v>6.3</v>
      </c>
      <c r="N207" s="79">
        <v>0</v>
      </c>
      <c r="O207" s="76">
        <f t="shared" si="41"/>
        <v>164.58</v>
      </c>
    </row>
    <row r="208" spans="1:15" s="53" customFormat="1">
      <c r="A208" s="91" t="s">
        <v>74</v>
      </c>
      <c r="B208" s="88">
        <v>22.6</v>
      </c>
      <c r="C208" s="88">
        <v>1265.5999999999999</v>
      </c>
      <c r="D208" s="80">
        <v>1051.92</v>
      </c>
      <c r="E208" s="77">
        <f t="shared" si="39"/>
        <v>213.68</v>
      </c>
      <c r="F208" s="77">
        <v>169.42</v>
      </c>
      <c r="G208" s="80">
        <v>155.09</v>
      </c>
      <c r="H208" s="77">
        <f t="shared" si="40"/>
        <v>14.33</v>
      </c>
      <c r="I208" s="79">
        <v>0</v>
      </c>
      <c r="J208" s="79">
        <v>3.25</v>
      </c>
      <c r="K208" s="79">
        <v>1.8</v>
      </c>
      <c r="L208" s="79">
        <v>0.38</v>
      </c>
      <c r="M208" s="80">
        <v>8.9</v>
      </c>
      <c r="N208" s="79">
        <v>0</v>
      </c>
      <c r="O208" s="76">
        <f t="shared" si="41"/>
        <v>228.01</v>
      </c>
    </row>
    <row r="209" spans="1:15" s="53" customFormat="1">
      <c r="A209" s="91" t="s">
        <v>75</v>
      </c>
      <c r="B209" s="88">
        <v>75.5</v>
      </c>
      <c r="C209" s="88">
        <v>4228</v>
      </c>
      <c r="D209" s="80">
        <v>3514.17</v>
      </c>
      <c r="E209" s="77">
        <f t="shared" si="39"/>
        <v>713.83</v>
      </c>
      <c r="F209" s="77">
        <v>289.77</v>
      </c>
      <c r="G209" s="80">
        <v>250.46</v>
      </c>
      <c r="H209" s="77">
        <f t="shared" si="40"/>
        <v>39.31</v>
      </c>
      <c r="I209" s="79">
        <v>0</v>
      </c>
      <c r="J209" s="79">
        <v>9.3800000000000008</v>
      </c>
      <c r="K209" s="79">
        <v>0</v>
      </c>
      <c r="L209" s="79">
        <v>0.2</v>
      </c>
      <c r="M209" s="80">
        <v>29.73</v>
      </c>
      <c r="N209" s="79">
        <v>0</v>
      </c>
      <c r="O209" s="76">
        <f t="shared" si="41"/>
        <v>753.14</v>
      </c>
    </row>
    <row r="210" spans="1:15" s="53" customFormat="1">
      <c r="A210" s="91" t="s">
        <v>76</v>
      </c>
      <c r="B210" s="88">
        <v>55.2</v>
      </c>
      <c r="C210" s="88">
        <v>3091.2</v>
      </c>
      <c r="D210" s="80">
        <v>2569.3000000000002</v>
      </c>
      <c r="E210" s="77">
        <f t="shared" si="39"/>
        <v>521.9</v>
      </c>
      <c r="F210" s="77">
        <v>272.17</v>
      </c>
      <c r="G210" s="80">
        <v>243.93</v>
      </c>
      <c r="H210" s="77">
        <f t="shared" si="40"/>
        <v>28.24</v>
      </c>
      <c r="I210" s="79">
        <v>0</v>
      </c>
      <c r="J210" s="79">
        <v>5.38</v>
      </c>
      <c r="K210" s="79">
        <v>0.92</v>
      </c>
      <c r="L210" s="79">
        <v>0.2</v>
      </c>
      <c r="M210" s="80">
        <v>21.74</v>
      </c>
      <c r="N210" s="79">
        <v>0</v>
      </c>
      <c r="O210" s="76">
        <f t="shared" si="41"/>
        <v>550.14</v>
      </c>
    </row>
    <row r="211" spans="1:15" s="53" customFormat="1">
      <c r="A211" s="91" t="s">
        <v>77</v>
      </c>
      <c r="B211" s="88">
        <v>20.100000000000001</v>
      </c>
      <c r="C211" s="88">
        <v>1125.5999999999999</v>
      </c>
      <c r="D211" s="80">
        <v>935.56</v>
      </c>
      <c r="E211" s="77">
        <f t="shared" si="39"/>
        <v>190.04</v>
      </c>
      <c r="F211" s="77">
        <v>148.87</v>
      </c>
      <c r="G211" s="80">
        <v>130.63999999999999</v>
      </c>
      <c r="H211" s="77">
        <f t="shared" si="40"/>
        <v>18.23</v>
      </c>
      <c r="I211" s="79">
        <v>0</v>
      </c>
      <c r="J211" s="79">
        <v>3.12</v>
      </c>
      <c r="K211" s="79">
        <v>-5.54</v>
      </c>
      <c r="L211" s="79">
        <v>12.73</v>
      </c>
      <c r="M211" s="80">
        <v>7.92</v>
      </c>
      <c r="N211" s="79">
        <v>0</v>
      </c>
      <c r="O211" s="76">
        <f t="shared" si="41"/>
        <v>208.27</v>
      </c>
    </row>
    <row r="212" spans="1:15" s="53" customFormat="1">
      <c r="A212" s="91" t="s">
        <v>78</v>
      </c>
      <c r="B212" s="88">
        <v>23.1</v>
      </c>
      <c r="C212" s="88">
        <v>1293.5999999999999</v>
      </c>
      <c r="D212" s="80">
        <v>1075.2</v>
      </c>
      <c r="E212" s="77">
        <f t="shared" si="39"/>
        <v>218.4</v>
      </c>
      <c r="F212" s="77">
        <v>175.84</v>
      </c>
      <c r="G212" s="80">
        <v>154.12</v>
      </c>
      <c r="H212" s="77">
        <f t="shared" si="40"/>
        <v>21.72</v>
      </c>
      <c r="I212" s="79">
        <v>0</v>
      </c>
      <c r="J212" s="79">
        <v>3.12</v>
      </c>
      <c r="K212" s="79">
        <v>1.8</v>
      </c>
      <c r="L212" s="79">
        <v>7.7</v>
      </c>
      <c r="M212" s="80">
        <v>9.1</v>
      </c>
      <c r="N212" s="79">
        <v>0</v>
      </c>
      <c r="O212" s="76">
        <f t="shared" si="41"/>
        <v>240.12</v>
      </c>
    </row>
    <row r="213" spans="1:15" s="53" customFormat="1">
      <c r="A213" s="91" t="s">
        <v>79</v>
      </c>
      <c r="B213" s="88">
        <v>85</v>
      </c>
      <c r="C213" s="88">
        <v>4760</v>
      </c>
      <c r="D213" s="80">
        <v>3956.35</v>
      </c>
      <c r="E213" s="77">
        <f t="shared" si="39"/>
        <v>803.65</v>
      </c>
      <c r="F213" s="77">
        <v>313.23</v>
      </c>
      <c r="G213" s="80">
        <v>269.68</v>
      </c>
      <c r="H213" s="77">
        <f t="shared" si="40"/>
        <v>43.55</v>
      </c>
      <c r="I213" s="79">
        <v>0</v>
      </c>
      <c r="J213" s="79">
        <v>3.38</v>
      </c>
      <c r="K213" s="79">
        <v>-25.5</v>
      </c>
      <c r="L213" s="79">
        <v>32.200000000000003</v>
      </c>
      <c r="M213" s="80">
        <v>33.47</v>
      </c>
      <c r="N213" s="79">
        <v>0</v>
      </c>
      <c r="O213" s="76">
        <f t="shared" si="41"/>
        <v>847.2</v>
      </c>
    </row>
    <row r="214" spans="1:15" s="53" customFormat="1">
      <c r="A214" s="91" t="s">
        <v>80</v>
      </c>
      <c r="B214" s="88">
        <v>70.599999999999994</v>
      </c>
      <c r="C214" s="88">
        <v>3953.6</v>
      </c>
      <c r="D214" s="80">
        <v>3286.1</v>
      </c>
      <c r="E214" s="77">
        <f t="shared" si="39"/>
        <v>667.5</v>
      </c>
      <c r="F214" s="77">
        <v>335.24</v>
      </c>
      <c r="G214" s="80">
        <v>295.86</v>
      </c>
      <c r="H214" s="77">
        <f t="shared" si="40"/>
        <v>39.380000000000003</v>
      </c>
      <c r="I214" s="79">
        <v>0</v>
      </c>
      <c r="J214" s="79">
        <v>3.38</v>
      </c>
      <c r="K214" s="79">
        <v>1.5</v>
      </c>
      <c r="L214" s="79">
        <v>6.7</v>
      </c>
      <c r="M214" s="80">
        <v>27.8</v>
      </c>
      <c r="N214" s="79">
        <v>0</v>
      </c>
      <c r="O214" s="76">
        <f t="shared" si="41"/>
        <v>706.88</v>
      </c>
    </row>
    <row r="215" spans="1:15" s="53" customFormat="1">
      <c r="A215" s="91" t="s">
        <v>81</v>
      </c>
      <c r="B215" s="88">
        <v>58.3</v>
      </c>
      <c r="C215" s="88">
        <v>3264.8</v>
      </c>
      <c r="D215" s="80">
        <v>2713.59</v>
      </c>
      <c r="E215" s="77">
        <f t="shared" si="39"/>
        <v>551.21</v>
      </c>
      <c r="F215" s="77">
        <v>348.67</v>
      </c>
      <c r="G215" s="80">
        <v>309.48</v>
      </c>
      <c r="H215" s="77">
        <f t="shared" si="40"/>
        <v>39.19</v>
      </c>
      <c r="I215" s="79">
        <v>0</v>
      </c>
      <c r="J215" s="79">
        <v>5.38</v>
      </c>
      <c r="K215" s="79">
        <v>2.2999999999999998</v>
      </c>
      <c r="L215" s="79">
        <v>8.5500000000000007</v>
      </c>
      <c r="M215" s="80">
        <v>22.96</v>
      </c>
      <c r="N215" s="79">
        <v>0</v>
      </c>
      <c r="O215" s="76">
        <f t="shared" si="41"/>
        <v>590.4</v>
      </c>
    </row>
    <row r="216" spans="1:15" s="53" customFormat="1">
      <c r="A216" s="91" t="s">
        <v>82</v>
      </c>
      <c r="B216" s="88">
        <v>69</v>
      </c>
      <c r="C216" s="88">
        <v>3864</v>
      </c>
      <c r="D216" s="80">
        <v>3211.63</v>
      </c>
      <c r="E216" s="77">
        <f t="shared" si="39"/>
        <v>652.37</v>
      </c>
      <c r="F216" s="77">
        <v>377.59</v>
      </c>
      <c r="G216" s="80">
        <v>329.44</v>
      </c>
      <c r="H216" s="77">
        <f t="shared" si="40"/>
        <v>48.15</v>
      </c>
      <c r="I216" s="79">
        <v>0</v>
      </c>
      <c r="J216" s="79">
        <v>5.38</v>
      </c>
      <c r="K216" s="79">
        <v>6.3</v>
      </c>
      <c r="L216" s="79">
        <v>9.3000000000000007</v>
      </c>
      <c r="M216" s="80">
        <v>27.17</v>
      </c>
      <c r="N216" s="79">
        <v>0</v>
      </c>
      <c r="O216" s="76">
        <f t="shared" si="41"/>
        <v>700.52</v>
      </c>
    </row>
    <row r="217" spans="1:15" s="53" customFormat="1">
      <c r="A217" s="91" t="s">
        <v>83</v>
      </c>
      <c r="B217" s="88">
        <v>61.3</v>
      </c>
      <c r="C217" s="88">
        <v>3432.8</v>
      </c>
      <c r="D217" s="80">
        <v>2853.23</v>
      </c>
      <c r="E217" s="77">
        <f t="shared" si="39"/>
        <v>579.57000000000005</v>
      </c>
      <c r="F217" s="77">
        <v>250.1</v>
      </c>
      <c r="G217" s="80">
        <v>214.34</v>
      </c>
      <c r="H217" s="77">
        <f t="shared" si="40"/>
        <v>35.76</v>
      </c>
      <c r="I217" s="79">
        <v>0</v>
      </c>
      <c r="J217" s="79">
        <v>3.12</v>
      </c>
      <c r="K217" s="79">
        <v>-16.59</v>
      </c>
      <c r="L217" s="79">
        <v>25.09</v>
      </c>
      <c r="M217" s="80">
        <v>24.14</v>
      </c>
      <c r="N217" s="79">
        <v>0</v>
      </c>
      <c r="O217" s="76">
        <f t="shared" si="41"/>
        <v>615.33000000000004</v>
      </c>
    </row>
    <row r="218" spans="1:15" s="53" customFormat="1">
      <c r="A218" s="91" t="s">
        <v>84</v>
      </c>
      <c r="B218" s="88">
        <v>49.6</v>
      </c>
      <c r="C218" s="88">
        <v>2777.6</v>
      </c>
      <c r="D218" s="80">
        <v>2308.65</v>
      </c>
      <c r="E218" s="77">
        <f t="shared" si="39"/>
        <v>468.95</v>
      </c>
      <c r="F218" s="77">
        <v>260.85000000000002</v>
      </c>
      <c r="G218" s="80">
        <v>229.2</v>
      </c>
      <c r="H218" s="77">
        <f t="shared" si="40"/>
        <v>31.65</v>
      </c>
      <c r="I218" s="79">
        <v>0</v>
      </c>
      <c r="J218" s="79">
        <v>3.12</v>
      </c>
      <c r="K218" s="79">
        <v>1.8</v>
      </c>
      <c r="L218" s="79">
        <v>7.2</v>
      </c>
      <c r="M218" s="80">
        <v>19.53</v>
      </c>
      <c r="N218" s="79">
        <v>0</v>
      </c>
      <c r="O218" s="76">
        <f t="shared" si="41"/>
        <v>500.6</v>
      </c>
    </row>
    <row r="219" spans="1:15" s="53" customFormat="1">
      <c r="A219" s="91" t="s">
        <v>85</v>
      </c>
      <c r="B219" s="88">
        <v>41.6</v>
      </c>
      <c r="C219" s="88">
        <v>2329.6</v>
      </c>
      <c r="D219" s="80">
        <v>1936.29</v>
      </c>
      <c r="E219" s="77">
        <f t="shared" si="39"/>
        <v>393.31</v>
      </c>
      <c r="F219" s="77">
        <v>311.72000000000003</v>
      </c>
      <c r="G219" s="80">
        <v>278.83999999999997</v>
      </c>
      <c r="H219" s="77">
        <f t="shared" si="40"/>
        <v>32.880000000000003</v>
      </c>
      <c r="I219" s="79">
        <v>0</v>
      </c>
      <c r="J219" s="79">
        <v>5.12</v>
      </c>
      <c r="K219" s="79">
        <v>-10.68</v>
      </c>
      <c r="L219" s="79">
        <v>22.06</v>
      </c>
      <c r="M219" s="80">
        <v>16.38</v>
      </c>
      <c r="N219" s="79">
        <v>0</v>
      </c>
      <c r="O219" s="76">
        <f t="shared" si="41"/>
        <v>426.19</v>
      </c>
    </row>
    <row r="220" spans="1:15" s="53" customFormat="1">
      <c r="A220" s="91" t="s">
        <v>86</v>
      </c>
      <c r="B220" s="88">
        <v>21.4</v>
      </c>
      <c r="C220" s="88">
        <v>1198.4000000000001</v>
      </c>
      <c r="D220" s="80">
        <v>996.07</v>
      </c>
      <c r="E220" s="77">
        <f t="shared" si="39"/>
        <v>202.33</v>
      </c>
      <c r="F220" s="77">
        <v>160.31</v>
      </c>
      <c r="G220" s="80">
        <v>136.52000000000001</v>
      </c>
      <c r="H220" s="77">
        <f t="shared" si="40"/>
        <v>23.79</v>
      </c>
      <c r="I220" s="79">
        <v>0</v>
      </c>
      <c r="J220" s="79">
        <v>3.12</v>
      </c>
      <c r="K220" s="79">
        <v>0.7</v>
      </c>
      <c r="L220" s="79">
        <v>11.54</v>
      </c>
      <c r="M220" s="80">
        <v>8.43</v>
      </c>
      <c r="N220" s="79">
        <v>0</v>
      </c>
      <c r="O220" s="76">
        <f t="shared" si="41"/>
        <v>226.12</v>
      </c>
    </row>
    <row r="221" spans="1:15" s="53" customFormat="1">
      <c r="A221" s="91" t="s">
        <v>87</v>
      </c>
      <c r="B221" s="88">
        <v>86.1</v>
      </c>
      <c r="C221" s="88">
        <v>4821.6000000000004</v>
      </c>
      <c r="D221" s="80">
        <v>4007.55</v>
      </c>
      <c r="E221" s="77">
        <f t="shared" si="39"/>
        <v>814.05</v>
      </c>
      <c r="F221" s="77">
        <v>309.01</v>
      </c>
      <c r="G221" s="80">
        <v>272.04000000000002</v>
      </c>
      <c r="H221" s="77">
        <f t="shared" si="40"/>
        <v>36.97</v>
      </c>
      <c r="I221" s="79">
        <v>0</v>
      </c>
      <c r="J221" s="79">
        <v>2.86</v>
      </c>
      <c r="K221" s="79">
        <v>0.2</v>
      </c>
      <c r="L221" s="79">
        <v>0</v>
      </c>
      <c r="M221" s="80">
        <v>33.909999999999997</v>
      </c>
      <c r="N221" s="79">
        <v>0</v>
      </c>
      <c r="O221" s="76">
        <f t="shared" si="41"/>
        <v>851.02</v>
      </c>
    </row>
    <row r="222" spans="1:15" s="53" customFormat="1">
      <c r="A222" s="91" t="s">
        <v>88</v>
      </c>
      <c r="B222" s="88">
        <v>52.4</v>
      </c>
      <c r="C222" s="88">
        <v>2934.4</v>
      </c>
      <c r="D222" s="80">
        <v>2438.98</v>
      </c>
      <c r="E222" s="77">
        <f t="shared" si="39"/>
        <v>495.42</v>
      </c>
      <c r="F222" s="77">
        <v>233.56</v>
      </c>
      <c r="G222" s="80">
        <v>207.57</v>
      </c>
      <c r="H222" s="77">
        <f t="shared" si="40"/>
        <v>25.99</v>
      </c>
      <c r="I222" s="79">
        <v>0</v>
      </c>
      <c r="J222" s="79">
        <v>2.86</v>
      </c>
      <c r="K222" s="79">
        <v>2.5</v>
      </c>
      <c r="L222" s="79">
        <v>0</v>
      </c>
      <c r="M222" s="80">
        <v>20.63</v>
      </c>
      <c r="N222" s="79">
        <v>0</v>
      </c>
      <c r="O222" s="76">
        <f t="shared" si="41"/>
        <v>521.41</v>
      </c>
    </row>
    <row r="223" spans="1:15" s="53" customFormat="1">
      <c r="A223" s="91" t="s">
        <v>89</v>
      </c>
      <c r="B223" s="88">
        <v>48.3</v>
      </c>
      <c r="C223" s="88">
        <v>2704.8</v>
      </c>
      <c r="D223" s="80">
        <v>2248.14</v>
      </c>
      <c r="E223" s="77">
        <f t="shared" si="39"/>
        <v>456.66</v>
      </c>
      <c r="F223" s="77">
        <v>254.7</v>
      </c>
      <c r="G223" s="80">
        <v>231.62</v>
      </c>
      <c r="H223" s="77">
        <f t="shared" si="40"/>
        <v>23.08</v>
      </c>
      <c r="I223" s="79">
        <v>0</v>
      </c>
      <c r="J223" s="79">
        <v>2.86</v>
      </c>
      <c r="K223" s="79">
        <v>-13.29</v>
      </c>
      <c r="L223" s="79">
        <v>14.49</v>
      </c>
      <c r="M223" s="80">
        <v>19.02</v>
      </c>
      <c r="N223" s="79">
        <v>0</v>
      </c>
      <c r="O223" s="76">
        <f t="shared" si="41"/>
        <v>479.74</v>
      </c>
    </row>
    <row r="224" spans="1:15" s="53" customFormat="1">
      <c r="A224" s="91" t="s">
        <v>90</v>
      </c>
      <c r="B224" s="88">
        <v>58.9</v>
      </c>
      <c r="C224" s="88">
        <v>3298.4</v>
      </c>
      <c r="D224" s="80">
        <v>2741.52</v>
      </c>
      <c r="E224" s="77">
        <f t="shared" si="39"/>
        <v>556.88</v>
      </c>
      <c r="F224" s="77">
        <v>273.67</v>
      </c>
      <c r="G224" s="80">
        <v>242.82</v>
      </c>
      <c r="H224" s="77">
        <f t="shared" si="40"/>
        <v>30.85</v>
      </c>
      <c r="I224" s="79">
        <v>0</v>
      </c>
      <c r="J224" s="79">
        <v>5.51</v>
      </c>
      <c r="K224" s="79">
        <v>-17.62</v>
      </c>
      <c r="L224" s="79">
        <v>19.77</v>
      </c>
      <c r="M224" s="80">
        <v>23.19</v>
      </c>
      <c r="N224" s="79">
        <v>0</v>
      </c>
      <c r="O224" s="76">
        <f t="shared" si="41"/>
        <v>587.73</v>
      </c>
    </row>
    <row r="225" spans="1:15" s="53" customFormat="1">
      <c r="A225" s="91" t="s">
        <v>91</v>
      </c>
      <c r="B225" s="88">
        <v>115.4</v>
      </c>
      <c r="C225" s="88">
        <v>6462.4</v>
      </c>
      <c r="D225" s="80">
        <v>5371.33</v>
      </c>
      <c r="E225" s="77">
        <f t="shared" si="39"/>
        <v>1091.07</v>
      </c>
      <c r="F225" s="77">
        <v>351.78</v>
      </c>
      <c r="G225" s="80">
        <v>301.63</v>
      </c>
      <c r="H225" s="77">
        <f t="shared" si="40"/>
        <v>50.15</v>
      </c>
      <c r="I225" s="79">
        <v>0</v>
      </c>
      <c r="J225" s="79">
        <v>3.51</v>
      </c>
      <c r="K225" s="79">
        <v>-34.42</v>
      </c>
      <c r="L225" s="79">
        <v>35.619999999999997</v>
      </c>
      <c r="M225" s="80">
        <v>45.44</v>
      </c>
      <c r="N225" s="79">
        <v>0</v>
      </c>
      <c r="O225" s="76">
        <f t="shared" si="41"/>
        <v>1141.22</v>
      </c>
    </row>
    <row r="226" spans="1:15" s="53" customFormat="1">
      <c r="A226" s="91" t="s">
        <v>92</v>
      </c>
      <c r="B226" s="88">
        <v>63.3</v>
      </c>
      <c r="C226" s="88">
        <v>3544.8</v>
      </c>
      <c r="D226" s="80">
        <v>2946.32</v>
      </c>
      <c r="E226" s="77">
        <f t="shared" si="39"/>
        <v>598.48</v>
      </c>
      <c r="F226" s="77">
        <v>269.37</v>
      </c>
      <c r="G226" s="80">
        <v>240.23</v>
      </c>
      <c r="H226" s="77">
        <f t="shared" si="40"/>
        <v>29.14</v>
      </c>
      <c r="I226" s="79">
        <v>0</v>
      </c>
      <c r="J226" s="79">
        <v>3.51</v>
      </c>
      <c r="K226" s="79">
        <v>0.7</v>
      </c>
      <c r="L226" s="79">
        <v>0</v>
      </c>
      <c r="M226" s="80">
        <v>24.93</v>
      </c>
      <c r="N226" s="79">
        <v>0</v>
      </c>
      <c r="O226" s="76">
        <f t="shared" si="41"/>
        <v>627.62</v>
      </c>
    </row>
    <row r="227" spans="1:15" s="53" customFormat="1">
      <c r="A227" s="91" t="s">
        <v>93</v>
      </c>
      <c r="B227" s="88">
        <v>45.6</v>
      </c>
      <c r="C227" s="88">
        <v>2553.6</v>
      </c>
      <c r="D227" s="80">
        <v>2122.4699999999998</v>
      </c>
      <c r="E227" s="77">
        <f t="shared" si="39"/>
        <v>431.13</v>
      </c>
      <c r="F227" s="77">
        <v>187.17</v>
      </c>
      <c r="G227" s="80">
        <v>159.58000000000001</v>
      </c>
      <c r="H227" s="77">
        <f t="shared" si="40"/>
        <v>27.59</v>
      </c>
      <c r="I227" s="79">
        <v>0</v>
      </c>
      <c r="J227" s="79">
        <v>4.8600000000000003</v>
      </c>
      <c r="K227" s="79">
        <v>4.7699999999999996</v>
      </c>
      <c r="L227" s="79">
        <v>0</v>
      </c>
      <c r="M227" s="80">
        <v>17.96</v>
      </c>
      <c r="N227" s="79">
        <v>0</v>
      </c>
      <c r="O227" s="76">
        <f t="shared" si="41"/>
        <v>458.72</v>
      </c>
    </row>
    <row r="228" spans="1:15" s="53" customFormat="1">
      <c r="A228" s="91" t="s">
        <v>94</v>
      </c>
      <c r="B228" s="88">
        <v>33.1</v>
      </c>
      <c r="C228" s="88">
        <v>1853.6</v>
      </c>
      <c r="D228" s="80">
        <v>1540.65</v>
      </c>
      <c r="E228" s="77">
        <f t="shared" si="39"/>
        <v>312.95</v>
      </c>
      <c r="F228" s="77">
        <v>138.53</v>
      </c>
      <c r="G228" s="80">
        <v>121.94</v>
      </c>
      <c r="H228" s="77">
        <f t="shared" si="40"/>
        <v>16.59</v>
      </c>
      <c r="I228" s="79">
        <v>0</v>
      </c>
      <c r="J228" s="79">
        <v>2.86</v>
      </c>
      <c r="K228" s="79">
        <v>0.7</v>
      </c>
      <c r="L228" s="79">
        <v>0</v>
      </c>
      <c r="M228" s="80">
        <v>13.03</v>
      </c>
      <c r="N228" s="79">
        <v>0</v>
      </c>
      <c r="O228" s="76">
        <f t="shared" si="41"/>
        <v>329.54</v>
      </c>
    </row>
    <row r="229" spans="1:15" s="53" customFormat="1">
      <c r="A229" s="91" t="s">
        <v>95</v>
      </c>
      <c r="B229" s="88">
        <v>42.9</v>
      </c>
      <c r="C229" s="88">
        <v>2402.4</v>
      </c>
      <c r="D229" s="80">
        <v>1996.8</v>
      </c>
      <c r="E229" s="77">
        <f t="shared" si="39"/>
        <v>405.6</v>
      </c>
      <c r="F229" s="77">
        <v>249.54</v>
      </c>
      <c r="G229" s="80">
        <v>225.79</v>
      </c>
      <c r="H229" s="77">
        <f t="shared" si="40"/>
        <v>23.75</v>
      </c>
      <c r="I229" s="79">
        <v>0</v>
      </c>
      <c r="J229" s="79">
        <v>4.8600000000000003</v>
      </c>
      <c r="K229" s="79">
        <v>-14.37</v>
      </c>
      <c r="L229" s="79">
        <v>16.37</v>
      </c>
      <c r="M229" s="80">
        <v>16.89</v>
      </c>
      <c r="N229" s="79">
        <v>0</v>
      </c>
      <c r="O229" s="76">
        <f t="shared" si="41"/>
        <v>429.35</v>
      </c>
    </row>
    <row r="230" spans="1:15" s="53" customFormat="1">
      <c r="A230" s="91" t="s">
        <v>96</v>
      </c>
      <c r="B230" s="88">
        <v>30.7</v>
      </c>
      <c r="C230" s="88">
        <v>1719.2</v>
      </c>
      <c r="D230" s="80">
        <v>1428.94</v>
      </c>
      <c r="E230" s="77">
        <f t="shared" si="39"/>
        <v>290.26</v>
      </c>
      <c r="F230" s="77">
        <v>127.19</v>
      </c>
      <c r="G230" s="80">
        <v>110.24</v>
      </c>
      <c r="H230" s="77">
        <f t="shared" si="40"/>
        <v>16.95</v>
      </c>
      <c r="I230" s="79">
        <v>0</v>
      </c>
      <c r="J230" s="79">
        <v>2.86</v>
      </c>
      <c r="K230" s="79">
        <v>2</v>
      </c>
      <c r="L230" s="79">
        <v>0</v>
      </c>
      <c r="M230" s="80">
        <v>12.09</v>
      </c>
      <c r="N230" s="79">
        <v>0</v>
      </c>
      <c r="O230" s="76">
        <f t="shared" si="41"/>
        <v>307.20999999999998</v>
      </c>
    </row>
    <row r="231" spans="1:15" s="53" customFormat="1">
      <c r="A231" s="91" t="s">
        <v>97</v>
      </c>
      <c r="B231" s="88">
        <v>20.5</v>
      </c>
      <c r="C231" s="88">
        <v>1148</v>
      </c>
      <c r="D231" s="80">
        <v>954.18</v>
      </c>
      <c r="E231" s="77">
        <f t="shared" si="39"/>
        <v>193.82</v>
      </c>
      <c r="F231" s="77">
        <v>179.37</v>
      </c>
      <c r="G231" s="80">
        <v>165.94</v>
      </c>
      <c r="H231" s="77">
        <f t="shared" si="40"/>
        <v>13.43</v>
      </c>
      <c r="I231" s="79">
        <v>0</v>
      </c>
      <c r="J231" s="79">
        <v>2.86</v>
      </c>
      <c r="K231" s="79">
        <v>2.5</v>
      </c>
      <c r="L231" s="79">
        <v>0</v>
      </c>
      <c r="M231" s="80">
        <v>8.07</v>
      </c>
      <c r="N231" s="79">
        <v>0</v>
      </c>
      <c r="O231" s="76">
        <f t="shared" si="41"/>
        <v>207.25</v>
      </c>
    </row>
    <row r="232" spans="1:15" s="53" customFormat="1">
      <c r="A232" s="91" t="s">
        <v>98</v>
      </c>
      <c r="B232" s="88">
        <v>13.9</v>
      </c>
      <c r="C232" s="88">
        <v>778.4</v>
      </c>
      <c r="D232" s="80">
        <v>646.98</v>
      </c>
      <c r="E232" s="77">
        <f t="shared" si="39"/>
        <v>131.41999999999999</v>
      </c>
      <c r="F232" s="77">
        <v>84.67</v>
      </c>
      <c r="G232" s="80">
        <v>74.34</v>
      </c>
      <c r="H232" s="77">
        <f t="shared" si="40"/>
        <v>10.33</v>
      </c>
      <c r="I232" s="79">
        <v>0</v>
      </c>
      <c r="J232" s="79">
        <v>2.86</v>
      </c>
      <c r="K232" s="79">
        <v>2</v>
      </c>
      <c r="L232" s="79">
        <v>0</v>
      </c>
      <c r="M232" s="80">
        <v>5.47</v>
      </c>
      <c r="N232" s="79">
        <v>0</v>
      </c>
      <c r="O232" s="76">
        <f t="shared" si="41"/>
        <v>141.75</v>
      </c>
    </row>
    <row r="233" spans="1:15" s="53" customFormat="1">
      <c r="A233" s="91" t="s">
        <v>99</v>
      </c>
      <c r="B233" s="88">
        <v>19</v>
      </c>
      <c r="C233" s="88">
        <v>1064</v>
      </c>
      <c r="D233" s="80">
        <v>884.36</v>
      </c>
      <c r="E233" s="77">
        <f t="shared" si="39"/>
        <v>179.64</v>
      </c>
      <c r="F233" s="77">
        <v>114.4</v>
      </c>
      <c r="G233" s="80">
        <v>102.06</v>
      </c>
      <c r="H233" s="77">
        <f t="shared" si="40"/>
        <v>12.34</v>
      </c>
      <c r="I233" s="79">
        <v>0</v>
      </c>
      <c r="J233" s="79">
        <v>2.86</v>
      </c>
      <c r="K233" s="79">
        <v>-3.7</v>
      </c>
      <c r="L233" s="79">
        <v>5.7</v>
      </c>
      <c r="M233" s="80">
        <v>7.48</v>
      </c>
      <c r="N233" s="79">
        <v>0</v>
      </c>
      <c r="O233" s="76">
        <f t="shared" si="41"/>
        <v>191.98</v>
      </c>
    </row>
    <row r="234" spans="1:15" s="53" customFormat="1">
      <c r="A234" s="91" t="s">
        <v>100</v>
      </c>
      <c r="B234" s="88">
        <v>93.8</v>
      </c>
      <c r="C234" s="88">
        <v>5252.8</v>
      </c>
      <c r="D234" s="80">
        <v>4365.95</v>
      </c>
      <c r="E234" s="77">
        <f t="shared" si="39"/>
        <v>886.85</v>
      </c>
      <c r="F234" s="77">
        <v>299.62</v>
      </c>
      <c r="G234" s="80">
        <v>257.82</v>
      </c>
      <c r="H234" s="77">
        <f t="shared" si="40"/>
        <v>41.8</v>
      </c>
      <c r="I234" s="79">
        <v>0</v>
      </c>
      <c r="J234" s="79">
        <v>2.86</v>
      </c>
      <c r="K234" s="79">
        <v>2</v>
      </c>
      <c r="L234" s="79">
        <v>0</v>
      </c>
      <c r="M234" s="80">
        <v>36.94</v>
      </c>
      <c r="N234" s="79">
        <v>0</v>
      </c>
      <c r="O234" s="76">
        <f t="shared" si="41"/>
        <v>928.65</v>
      </c>
    </row>
    <row r="235" spans="1:15" s="53" customFormat="1">
      <c r="A235" s="91" t="s">
        <v>101</v>
      </c>
      <c r="B235" s="88">
        <v>93.4</v>
      </c>
      <c r="C235" s="88">
        <v>5230.3999999999996</v>
      </c>
      <c r="D235" s="80">
        <v>4347.34</v>
      </c>
      <c r="E235" s="77">
        <f t="shared" si="39"/>
        <v>883.06</v>
      </c>
      <c r="F235" s="77">
        <v>265.75</v>
      </c>
      <c r="G235" s="80">
        <v>221.96</v>
      </c>
      <c r="H235" s="77">
        <f t="shared" si="40"/>
        <v>43.79</v>
      </c>
      <c r="I235" s="79">
        <v>0</v>
      </c>
      <c r="J235" s="79">
        <v>4.8600000000000003</v>
      </c>
      <c r="K235" s="79">
        <v>-3.45</v>
      </c>
      <c r="L235" s="79">
        <v>5.6</v>
      </c>
      <c r="M235" s="80">
        <v>36.78</v>
      </c>
      <c r="N235" s="79">
        <v>0</v>
      </c>
      <c r="O235" s="76">
        <f t="shared" si="41"/>
        <v>926.85</v>
      </c>
    </row>
    <row r="236" spans="1:15" s="53" customFormat="1">
      <c r="A236" s="91" t="s">
        <v>102</v>
      </c>
      <c r="B236" s="88">
        <v>73.5</v>
      </c>
      <c r="C236" s="88">
        <v>4116</v>
      </c>
      <c r="D236" s="80">
        <v>3421.08</v>
      </c>
      <c r="E236" s="77">
        <f t="shared" si="39"/>
        <v>694.92</v>
      </c>
      <c r="F236" s="77">
        <v>383.84</v>
      </c>
      <c r="G236" s="80">
        <v>351.34</v>
      </c>
      <c r="H236" s="77">
        <f t="shared" si="40"/>
        <v>32.5</v>
      </c>
      <c r="I236" s="79">
        <v>0</v>
      </c>
      <c r="J236" s="79">
        <v>2.86</v>
      </c>
      <c r="K236" s="79">
        <v>-21.35</v>
      </c>
      <c r="L236" s="79">
        <v>22.05</v>
      </c>
      <c r="M236" s="80">
        <v>28.94</v>
      </c>
      <c r="N236" s="79">
        <v>0</v>
      </c>
      <c r="O236" s="76">
        <f t="shared" si="41"/>
        <v>727.42</v>
      </c>
    </row>
    <row r="237" spans="1:15" s="53" customFormat="1">
      <c r="A237" s="91" t="s">
        <v>103</v>
      </c>
      <c r="B237" s="88">
        <v>53.9</v>
      </c>
      <c r="C237" s="88">
        <v>3018.4</v>
      </c>
      <c r="D237" s="80">
        <v>2508.79</v>
      </c>
      <c r="E237" s="77">
        <f t="shared" si="39"/>
        <v>509.61</v>
      </c>
      <c r="F237" s="77">
        <v>150.72999999999999</v>
      </c>
      <c r="G237" s="80">
        <v>124.14</v>
      </c>
      <c r="H237" s="77">
        <f t="shared" si="40"/>
        <v>26.59</v>
      </c>
      <c r="I237" s="79">
        <v>0</v>
      </c>
      <c r="J237" s="79">
        <v>2.86</v>
      </c>
      <c r="K237" s="79">
        <v>2.5</v>
      </c>
      <c r="L237" s="79">
        <v>0</v>
      </c>
      <c r="M237" s="80">
        <v>21.23</v>
      </c>
      <c r="N237" s="79">
        <v>0</v>
      </c>
      <c r="O237" s="76">
        <f t="shared" si="41"/>
        <v>536.20000000000005</v>
      </c>
    </row>
    <row r="238" spans="1:15" s="53" customFormat="1">
      <c r="A238" s="91" t="s">
        <v>104</v>
      </c>
      <c r="B238" s="88">
        <v>57.7</v>
      </c>
      <c r="C238" s="88">
        <v>3231.2</v>
      </c>
      <c r="D238" s="80">
        <v>2685.67</v>
      </c>
      <c r="E238" s="77">
        <f t="shared" si="39"/>
        <v>545.53</v>
      </c>
      <c r="F238" s="77">
        <v>231.17</v>
      </c>
      <c r="G238" s="80">
        <v>203.59</v>
      </c>
      <c r="H238" s="77">
        <f t="shared" si="40"/>
        <v>27.58</v>
      </c>
      <c r="I238" s="79">
        <v>0</v>
      </c>
      <c r="J238" s="79">
        <v>2.86</v>
      </c>
      <c r="K238" s="79">
        <v>-15.31</v>
      </c>
      <c r="L238" s="79">
        <v>17.309999999999999</v>
      </c>
      <c r="M238" s="80">
        <v>22.72</v>
      </c>
      <c r="N238" s="79">
        <v>0</v>
      </c>
      <c r="O238" s="76">
        <f t="shared" si="41"/>
        <v>573.11</v>
      </c>
    </row>
    <row r="239" spans="1:15" s="53" customFormat="1">
      <c r="A239" s="91" t="s">
        <v>105</v>
      </c>
      <c r="B239" s="88">
        <v>75.2</v>
      </c>
      <c r="C239" s="88">
        <v>4211.2</v>
      </c>
      <c r="D239" s="80">
        <v>3500.21</v>
      </c>
      <c r="E239" s="77">
        <f t="shared" si="39"/>
        <v>710.99</v>
      </c>
      <c r="F239" s="77">
        <v>300.39999999999998</v>
      </c>
      <c r="G239" s="80">
        <v>267.73</v>
      </c>
      <c r="H239" s="77">
        <f t="shared" si="40"/>
        <v>32.67</v>
      </c>
      <c r="I239" s="79">
        <v>0</v>
      </c>
      <c r="J239" s="79">
        <v>2.86</v>
      </c>
      <c r="K239" s="79">
        <v>-22.36</v>
      </c>
      <c r="L239" s="79">
        <v>22.56</v>
      </c>
      <c r="M239" s="80">
        <v>29.61</v>
      </c>
      <c r="N239" s="79">
        <v>0</v>
      </c>
      <c r="O239" s="76">
        <f t="shared" si="41"/>
        <v>743.66</v>
      </c>
    </row>
    <row r="240" spans="1:15" s="53" customFormat="1">
      <c r="A240" s="91" t="s">
        <v>106</v>
      </c>
      <c r="B240" s="88">
        <v>42.2</v>
      </c>
      <c r="C240" s="88">
        <v>2363.1999999999998</v>
      </c>
      <c r="D240" s="80">
        <v>1964.21</v>
      </c>
      <c r="E240" s="77">
        <f t="shared" si="39"/>
        <v>398.99</v>
      </c>
      <c r="F240" s="77">
        <v>226.99</v>
      </c>
      <c r="G240" s="80">
        <v>196.18</v>
      </c>
      <c r="H240" s="77">
        <f t="shared" si="40"/>
        <v>30.81</v>
      </c>
      <c r="I240" s="79">
        <v>0</v>
      </c>
      <c r="J240" s="79">
        <v>2.99</v>
      </c>
      <c r="K240" s="79">
        <v>-7.96</v>
      </c>
      <c r="L240" s="79">
        <v>19.16</v>
      </c>
      <c r="M240" s="80">
        <v>16.62</v>
      </c>
      <c r="N240" s="79">
        <v>0</v>
      </c>
      <c r="O240" s="76">
        <f t="shared" si="41"/>
        <v>429.8</v>
      </c>
    </row>
    <row r="241" spans="1:15" s="53" customFormat="1">
      <c r="A241" s="91" t="s">
        <v>107</v>
      </c>
      <c r="B241" s="88">
        <v>34.5</v>
      </c>
      <c r="C241" s="88">
        <v>1932</v>
      </c>
      <c r="D241" s="80">
        <v>1605.81</v>
      </c>
      <c r="E241" s="77">
        <f t="shared" si="39"/>
        <v>326.19</v>
      </c>
      <c r="F241" s="77">
        <v>145.9</v>
      </c>
      <c r="G241" s="80">
        <v>116.22</v>
      </c>
      <c r="H241" s="77">
        <f t="shared" si="40"/>
        <v>29.68</v>
      </c>
      <c r="I241" s="79">
        <v>0</v>
      </c>
      <c r="J241" s="79">
        <v>2.99</v>
      </c>
      <c r="K241" s="79">
        <v>6.6</v>
      </c>
      <c r="L241" s="79">
        <v>6.5</v>
      </c>
      <c r="M241" s="80">
        <v>13.59</v>
      </c>
      <c r="N241" s="79">
        <v>0</v>
      </c>
      <c r="O241" s="76">
        <f t="shared" si="41"/>
        <v>355.87</v>
      </c>
    </row>
    <row r="242" spans="1:15" s="53" customFormat="1">
      <c r="A242" s="91" t="s">
        <v>108</v>
      </c>
      <c r="B242" s="88">
        <v>41.5</v>
      </c>
      <c r="C242" s="88">
        <v>2324</v>
      </c>
      <c r="D242" s="80">
        <v>1931.63</v>
      </c>
      <c r="E242" s="77">
        <f t="shared" si="39"/>
        <v>392.37</v>
      </c>
      <c r="F242" s="77">
        <v>245.44</v>
      </c>
      <c r="G242" s="80">
        <v>209.51</v>
      </c>
      <c r="H242" s="77">
        <f t="shared" si="40"/>
        <v>35.93</v>
      </c>
      <c r="I242" s="79">
        <v>0</v>
      </c>
      <c r="J242" s="79">
        <v>8.99</v>
      </c>
      <c r="K242" s="79">
        <v>2</v>
      </c>
      <c r="L242" s="79">
        <v>8.6</v>
      </c>
      <c r="M242" s="80">
        <v>16.34</v>
      </c>
      <c r="N242" s="79">
        <v>0</v>
      </c>
      <c r="O242" s="76">
        <f t="shared" si="41"/>
        <v>428.3</v>
      </c>
    </row>
    <row r="243" spans="1:15" s="53" customFormat="1">
      <c r="A243" s="91" t="s">
        <v>109</v>
      </c>
      <c r="B243" s="88">
        <v>39</v>
      </c>
      <c r="C243" s="88">
        <v>2184</v>
      </c>
      <c r="D243" s="80">
        <v>1815.27</v>
      </c>
      <c r="E243" s="77">
        <f t="shared" si="39"/>
        <v>368.73</v>
      </c>
      <c r="F243" s="77">
        <v>228.8</v>
      </c>
      <c r="G243" s="80">
        <v>200.35</v>
      </c>
      <c r="H243" s="77">
        <f t="shared" si="40"/>
        <v>28.45</v>
      </c>
      <c r="I243" s="79">
        <v>0</v>
      </c>
      <c r="J243" s="79">
        <v>4.99</v>
      </c>
      <c r="K243" s="79">
        <v>0.2</v>
      </c>
      <c r="L243" s="79">
        <v>7.9</v>
      </c>
      <c r="M243" s="80">
        <v>15.36</v>
      </c>
      <c r="N243" s="79">
        <v>0</v>
      </c>
      <c r="O243" s="76">
        <f t="shared" si="41"/>
        <v>397.18</v>
      </c>
    </row>
    <row r="244" spans="1:15" s="53" customFormat="1">
      <c r="A244" s="91" t="s">
        <v>110</v>
      </c>
      <c r="B244" s="88">
        <v>37.5</v>
      </c>
      <c r="C244" s="88">
        <v>2100</v>
      </c>
      <c r="D244" s="80">
        <v>1745.45</v>
      </c>
      <c r="E244" s="77">
        <f t="shared" si="39"/>
        <v>354.55</v>
      </c>
      <c r="F244" s="77">
        <v>174.4</v>
      </c>
      <c r="G244" s="80">
        <v>146.13999999999999</v>
      </c>
      <c r="H244" s="77">
        <f t="shared" si="40"/>
        <v>28.26</v>
      </c>
      <c r="I244" s="79">
        <v>0</v>
      </c>
      <c r="J244" s="79">
        <v>4.99</v>
      </c>
      <c r="K244" s="79">
        <v>2</v>
      </c>
      <c r="L244" s="79">
        <v>6.5</v>
      </c>
      <c r="M244" s="80">
        <v>14.77</v>
      </c>
      <c r="N244" s="79">
        <v>0</v>
      </c>
      <c r="O244" s="76">
        <f t="shared" si="41"/>
        <v>382.81</v>
      </c>
    </row>
    <row r="245" spans="1:15" s="53" customFormat="1">
      <c r="A245" s="91" t="s">
        <v>111</v>
      </c>
      <c r="B245" s="88">
        <v>33.4</v>
      </c>
      <c r="C245" s="88">
        <v>1870.4</v>
      </c>
      <c r="D245" s="80">
        <v>1554.61</v>
      </c>
      <c r="E245" s="77">
        <f t="shared" si="39"/>
        <v>315.79000000000002</v>
      </c>
      <c r="F245" s="77">
        <v>145.07</v>
      </c>
      <c r="G245" s="80">
        <v>120.43</v>
      </c>
      <c r="H245" s="77">
        <f t="shared" si="40"/>
        <v>24.64</v>
      </c>
      <c r="I245" s="79">
        <v>0</v>
      </c>
      <c r="J245" s="79">
        <v>2.99</v>
      </c>
      <c r="K245" s="79">
        <v>2</v>
      </c>
      <c r="L245" s="79">
        <v>6.5</v>
      </c>
      <c r="M245" s="80">
        <v>13.15</v>
      </c>
      <c r="N245" s="79">
        <v>0</v>
      </c>
      <c r="O245" s="76">
        <f t="shared" si="41"/>
        <v>340.43</v>
      </c>
    </row>
    <row r="246" spans="1:15" s="53" customFormat="1">
      <c r="A246" s="91" t="s">
        <v>112</v>
      </c>
      <c r="B246" s="88">
        <v>25.7</v>
      </c>
      <c r="C246" s="88">
        <v>1439.2</v>
      </c>
      <c r="D246" s="80">
        <v>1196.22</v>
      </c>
      <c r="E246" s="77">
        <f t="shared" si="39"/>
        <v>242.98</v>
      </c>
      <c r="F246" s="77">
        <v>153.19999999999999</v>
      </c>
      <c r="G246" s="80">
        <v>131.09</v>
      </c>
      <c r="H246" s="77">
        <f t="shared" si="40"/>
        <v>22.11</v>
      </c>
      <c r="I246" s="79">
        <v>0</v>
      </c>
      <c r="J246" s="79">
        <v>2.99</v>
      </c>
      <c r="K246" s="79">
        <v>-5.21</v>
      </c>
      <c r="L246" s="79">
        <v>14.21</v>
      </c>
      <c r="M246" s="80">
        <v>10.119999999999999</v>
      </c>
      <c r="N246" s="79">
        <v>0</v>
      </c>
      <c r="O246" s="76">
        <f t="shared" si="41"/>
        <v>265.08999999999997</v>
      </c>
    </row>
    <row r="247" spans="1:15" s="53" customFormat="1">
      <c r="A247" s="91" t="s">
        <v>113</v>
      </c>
      <c r="B247" s="88">
        <v>78.5</v>
      </c>
      <c r="C247" s="88">
        <v>4396</v>
      </c>
      <c r="D247" s="80">
        <v>3653.81</v>
      </c>
      <c r="E247" s="77">
        <f t="shared" si="39"/>
        <v>742.19</v>
      </c>
      <c r="F247" s="77">
        <v>370.28</v>
      </c>
      <c r="G247" s="80">
        <v>327.7</v>
      </c>
      <c r="H247" s="77">
        <f t="shared" si="40"/>
        <v>42.58</v>
      </c>
      <c r="I247" s="79">
        <v>0</v>
      </c>
      <c r="J247" s="79">
        <v>2.73</v>
      </c>
      <c r="K247" s="79">
        <v>2.44</v>
      </c>
      <c r="L247" s="79">
        <v>6.5</v>
      </c>
      <c r="M247" s="80">
        <v>30.91</v>
      </c>
      <c r="N247" s="79">
        <v>0</v>
      </c>
      <c r="O247" s="76">
        <f t="shared" si="41"/>
        <v>784.77</v>
      </c>
    </row>
    <row r="248" spans="1:15" s="53" customFormat="1">
      <c r="A248" s="91" t="s">
        <v>114</v>
      </c>
      <c r="B248" s="88">
        <v>28.1</v>
      </c>
      <c r="C248" s="88">
        <v>1573.6</v>
      </c>
      <c r="D248" s="80">
        <v>1307.92</v>
      </c>
      <c r="E248" s="77">
        <f t="shared" si="39"/>
        <v>265.68</v>
      </c>
      <c r="F248" s="77">
        <v>140.77000000000001</v>
      </c>
      <c r="G248" s="80">
        <v>118.47</v>
      </c>
      <c r="H248" s="77">
        <f t="shared" si="40"/>
        <v>22.3</v>
      </c>
      <c r="I248" s="79">
        <v>0</v>
      </c>
      <c r="J248" s="79">
        <v>2.73</v>
      </c>
      <c r="K248" s="79">
        <v>-6.43</v>
      </c>
      <c r="L248" s="79">
        <v>14.93</v>
      </c>
      <c r="M248" s="80">
        <v>11.07</v>
      </c>
      <c r="N248" s="79">
        <v>0</v>
      </c>
      <c r="O248" s="76">
        <f t="shared" si="41"/>
        <v>287.98</v>
      </c>
    </row>
    <row r="249" spans="1:15" s="53" customFormat="1">
      <c r="A249" s="91" t="s">
        <v>115</v>
      </c>
      <c r="B249" s="88">
        <v>70.599999999999994</v>
      </c>
      <c r="C249" s="88">
        <v>3953.6</v>
      </c>
      <c r="D249" s="80">
        <v>3286.1</v>
      </c>
      <c r="E249" s="77">
        <f t="shared" si="39"/>
        <v>667.5</v>
      </c>
      <c r="F249" s="77">
        <v>324.5</v>
      </c>
      <c r="G249" s="80">
        <v>287.27</v>
      </c>
      <c r="H249" s="77">
        <f t="shared" si="40"/>
        <v>37.229999999999997</v>
      </c>
      <c r="I249" s="79">
        <v>0</v>
      </c>
      <c r="J249" s="79">
        <v>2.73</v>
      </c>
      <c r="K249" s="79">
        <v>0.2</v>
      </c>
      <c r="L249" s="79">
        <v>6.5</v>
      </c>
      <c r="M249" s="80">
        <v>27.8</v>
      </c>
      <c r="N249" s="79">
        <v>0</v>
      </c>
      <c r="O249" s="76">
        <f t="shared" si="41"/>
        <v>704.73</v>
      </c>
    </row>
    <row r="250" spans="1:15" s="53" customFormat="1">
      <c r="A250" s="91" t="s">
        <v>116</v>
      </c>
      <c r="B250" s="88">
        <v>58.6</v>
      </c>
      <c r="C250" s="88">
        <v>3281.6</v>
      </c>
      <c r="D250" s="80">
        <v>2727.56</v>
      </c>
      <c r="E250" s="77">
        <f t="shared" si="39"/>
        <v>554.04</v>
      </c>
      <c r="F250" s="77">
        <v>285.38</v>
      </c>
      <c r="G250" s="80">
        <v>248.32</v>
      </c>
      <c r="H250" s="77">
        <f t="shared" si="40"/>
        <v>37.06</v>
      </c>
      <c r="I250" s="79">
        <v>0</v>
      </c>
      <c r="J250" s="79">
        <v>2.73</v>
      </c>
      <c r="K250" s="79">
        <v>-17.03</v>
      </c>
      <c r="L250" s="79">
        <v>28.28</v>
      </c>
      <c r="M250" s="80">
        <v>23.08</v>
      </c>
      <c r="N250" s="79">
        <v>0</v>
      </c>
      <c r="O250" s="76">
        <f t="shared" si="41"/>
        <v>591.1</v>
      </c>
    </row>
    <row r="251" spans="1:15" s="53" customFormat="1">
      <c r="A251" s="91" t="s">
        <v>117</v>
      </c>
      <c r="B251" s="88">
        <v>89.3</v>
      </c>
      <c r="C251" s="88">
        <v>5000.8</v>
      </c>
      <c r="D251" s="80">
        <v>4156.5</v>
      </c>
      <c r="E251" s="77">
        <f t="shared" si="39"/>
        <v>844.3</v>
      </c>
      <c r="F251" s="77">
        <v>399.57</v>
      </c>
      <c r="G251" s="80">
        <v>353.03</v>
      </c>
      <c r="H251" s="77">
        <f t="shared" si="40"/>
        <v>46.54</v>
      </c>
      <c r="I251" s="79">
        <v>0</v>
      </c>
      <c r="J251" s="79">
        <v>3.25</v>
      </c>
      <c r="K251" s="79">
        <v>-25.17</v>
      </c>
      <c r="L251" s="79">
        <v>33.29</v>
      </c>
      <c r="M251" s="80">
        <v>35.17</v>
      </c>
      <c r="N251" s="79">
        <v>0</v>
      </c>
      <c r="O251" s="76">
        <f t="shared" si="41"/>
        <v>890.84</v>
      </c>
    </row>
    <row r="252" spans="1:15" s="53" customFormat="1">
      <c r="A252" s="91" t="s">
        <v>118</v>
      </c>
      <c r="B252" s="88">
        <v>111.6</v>
      </c>
      <c r="C252" s="88">
        <v>6249.6</v>
      </c>
      <c r="D252" s="80">
        <v>5194.46</v>
      </c>
      <c r="E252" s="77">
        <f t="shared" si="39"/>
        <v>1055.1400000000001</v>
      </c>
      <c r="F252" s="77">
        <v>330.73</v>
      </c>
      <c r="G252" s="80">
        <v>272.63</v>
      </c>
      <c r="H252" s="77">
        <f t="shared" si="40"/>
        <v>58.1</v>
      </c>
      <c r="I252" s="79">
        <v>0</v>
      </c>
      <c r="J252" s="79">
        <v>3.25</v>
      </c>
      <c r="K252" s="79">
        <v>2</v>
      </c>
      <c r="L252" s="79">
        <v>8.9</v>
      </c>
      <c r="M252" s="80">
        <v>43.95</v>
      </c>
      <c r="N252" s="79">
        <v>0</v>
      </c>
      <c r="O252" s="76">
        <f t="shared" si="41"/>
        <v>1113.24</v>
      </c>
    </row>
    <row r="253" spans="1:15" s="53" customFormat="1">
      <c r="A253" s="91" t="s">
        <v>119</v>
      </c>
      <c r="B253" s="88">
        <v>102.3</v>
      </c>
      <c r="C253" s="88">
        <v>5728.8</v>
      </c>
      <c r="D253" s="80">
        <v>4761.59</v>
      </c>
      <c r="E253" s="77">
        <f t="shared" si="39"/>
        <v>967.21</v>
      </c>
      <c r="F253" s="77">
        <v>313.39999999999998</v>
      </c>
      <c r="G253" s="80">
        <v>255.06</v>
      </c>
      <c r="H253" s="77">
        <f t="shared" si="40"/>
        <v>58.34</v>
      </c>
      <c r="I253" s="79">
        <v>0</v>
      </c>
      <c r="J253" s="79">
        <v>9.25</v>
      </c>
      <c r="K253" s="79">
        <v>0.2</v>
      </c>
      <c r="L253" s="79">
        <v>8.6</v>
      </c>
      <c r="M253" s="80">
        <v>40.29</v>
      </c>
      <c r="N253" s="79">
        <v>0</v>
      </c>
      <c r="O253" s="76">
        <f t="shared" si="41"/>
        <v>1025.55</v>
      </c>
    </row>
    <row r="254" spans="1:15" s="53" customFormat="1">
      <c r="A254" s="91" t="s">
        <v>120</v>
      </c>
      <c r="B254" s="88">
        <v>42.4</v>
      </c>
      <c r="C254" s="88">
        <v>2374.4</v>
      </c>
      <c r="D254" s="80">
        <v>1973.52</v>
      </c>
      <c r="E254" s="77">
        <f t="shared" si="39"/>
        <v>400.88</v>
      </c>
      <c r="F254" s="77">
        <v>148.56</v>
      </c>
      <c r="G254" s="80">
        <v>118.11</v>
      </c>
      <c r="H254" s="77">
        <f t="shared" si="40"/>
        <v>30.45</v>
      </c>
      <c r="I254" s="79">
        <v>0</v>
      </c>
      <c r="J254" s="79">
        <v>3.25</v>
      </c>
      <c r="K254" s="79">
        <v>2.5</v>
      </c>
      <c r="L254" s="79">
        <v>8</v>
      </c>
      <c r="M254" s="80">
        <v>16.7</v>
      </c>
      <c r="N254" s="79">
        <v>0</v>
      </c>
      <c r="O254" s="76">
        <f t="shared" si="41"/>
        <v>431.33</v>
      </c>
    </row>
    <row r="255" spans="1:15" s="53" customFormat="1">
      <c r="A255" s="91" t="s">
        <v>121</v>
      </c>
      <c r="B255" s="88">
        <v>44.9</v>
      </c>
      <c r="C255" s="88">
        <v>2514.4</v>
      </c>
      <c r="D255" s="80">
        <v>2089.89</v>
      </c>
      <c r="E255" s="77">
        <f t="shared" si="39"/>
        <v>424.51</v>
      </c>
      <c r="F255" s="77">
        <v>163.44</v>
      </c>
      <c r="G255" s="80">
        <v>133.31</v>
      </c>
      <c r="H255" s="77">
        <f t="shared" si="40"/>
        <v>30.13</v>
      </c>
      <c r="I255" s="79">
        <v>0</v>
      </c>
      <c r="J255" s="79">
        <v>3.25</v>
      </c>
      <c r="K255" s="79">
        <v>2</v>
      </c>
      <c r="L255" s="79">
        <v>7.2</v>
      </c>
      <c r="M255" s="80">
        <v>17.68</v>
      </c>
      <c r="N255" s="79">
        <v>0</v>
      </c>
      <c r="O255" s="76">
        <f t="shared" si="41"/>
        <v>454.64</v>
      </c>
    </row>
    <row r="256" spans="1:15" s="53" customFormat="1">
      <c r="A256" s="91" t="s">
        <v>122</v>
      </c>
      <c r="B256" s="88">
        <v>81.2</v>
      </c>
      <c r="C256" s="88">
        <v>4547.2</v>
      </c>
      <c r="D256" s="80">
        <v>3779.48</v>
      </c>
      <c r="E256" s="77">
        <f t="shared" si="39"/>
        <v>767.72</v>
      </c>
      <c r="F256" s="77">
        <v>310.22000000000003</v>
      </c>
      <c r="G256" s="80">
        <v>266.81</v>
      </c>
      <c r="H256" s="77">
        <f t="shared" si="40"/>
        <v>43.41</v>
      </c>
      <c r="I256" s="79">
        <v>0</v>
      </c>
      <c r="J256" s="79">
        <v>4.7300000000000004</v>
      </c>
      <c r="K256" s="79">
        <v>-24.16</v>
      </c>
      <c r="L256" s="79">
        <v>30.86</v>
      </c>
      <c r="M256" s="80">
        <v>31.98</v>
      </c>
      <c r="N256" s="79">
        <v>0</v>
      </c>
      <c r="O256" s="76">
        <f t="shared" si="41"/>
        <v>811.13</v>
      </c>
    </row>
    <row r="257" spans="1:15" s="53" customFormat="1">
      <c r="A257" s="91" t="s">
        <v>123</v>
      </c>
      <c r="B257" s="88">
        <v>60.6</v>
      </c>
      <c r="C257" s="88">
        <v>3393.6</v>
      </c>
      <c r="D257" s="80">
        <v>2820.65</v>
      </c>
      <c r="E257" s="77">
        <f t="shared" si="39"/>
        <v>572.95000000000005</v>
      </c>
      <c r="F257" s="77">
        <v>226.25</v>
      </c>
      <c r="G257" s="80">
        <v>187.44</v>
      </c>
      <c r="H257" s="77">
        <f t="shared" si="40"/>
        <v>38.81</v>
      </c>
      <c r="I257" s="79">
        <v>0</v>
      </c>
      <c r="J257" s="79">
        <v>4.7300000000000004</v>
      </c>
      <c r="K257" s="79">
        <v>3</v>
      </c>
      <c r="L257" s="79">
        <v>7.22</v>
      </c>
      <c r="M257" s="80">
        <v>23.86</v>
      </c>
      <c r="N257" s="79">
        <v>0</v>
      </c>
      <c r="O257" s="76">
        <f t="shared" si="41"/>
        <v>611.76</v>
      </c>
    </row>
    <row r="258" spans="1:15" s="53" customFormat="1">
      <c r="A258" s="91" t="s">
        <v>124</v>
      </c>
      <c r="B258" s="88">
        <v>67.099999999999994</v>
      </c>
      <c r="C258" s="88">
        <v>3757.6</v>
      </c>
      <c r="D258" s="80">
        <v>3123.19</v>
      </c>
      <c r="E258" s="77">
        <f t="shared" si="39"/>
        <v>634.41</v>
      </c>
      <c r="F258" s="77">
        <v>317.95</v>
      </c>
      <c r="G258" s="80">
        <v>278.52</v>
      </c>
      <c r="H258" s="77">
        <f t="shared" si="40"/>
        <v>39.43</v>
      </c>
      <c r="I258" s="79">
        <v>0</v>
      </c>
      <c r="J258" s="79">
        <v>4.7300000000000004</v>
      </c>
      <c r="K258" s="79">
        <v>-19.93</v>
      </c>
      <c r="L258" s="79">
        <v>28.21</v>
      </c>
      <c r="M258" s="80">
        <v>26.42</v>
      </c>
      <c r="N258" s="79">
        <v>0</v>
      </c>
      <c r="O258" s="76">
        <f t="shared" si="41"/>
        <v>673.84</v>
      </c>
    </row>
    <row r="259" spans="1:15" s="53" customFormat="1">
      <c r="A259" s="92" t="s">
        <v>125</v>
      </c>
      <c r="B259" s="88">
        <v>10.9</v>
      </c>
      <c r="C259" s="88">
        <v>610.4</v>
      </c>
      <c r="D259" s="80">
        <v>507.34</v>
      </c>
      <c r="E259" s="77">
        <f t="shared" si="39"/>
        <v>103.06</v>
      </c>
      <c r="F259" s="77">
        <v>139.94</v>
      </c>
      <c r="G259" s="80">
        <v>123.42</v>
      </c>
      <c r="H259" s="77">
        <f t="shared" si="40"/>
        <v>16.52</v>
      </c>
      <c r="I259" s="79">
        <v>0</v>
      </c>
      <c r="J259" s="79">
        <v>2.73</v>
      </c>
      <c r="K259" s="79">
        <v>3</v>
      </c>
      <c r="L259" s="79">
        <v>6.5</v>
      </c>
      <c r="M259" s="80">
        <v>4.29</v>
      </c>
      <c r="N259" s="79">
        <v>0</v>
      </c>
      <c r="O259" s="76">
        <f t="shared" si="41"/>
        <v>119.58</v>
      </c>
    </row>
    <row r="260" spans="1:15" s="53" customFormat="1">
      <c r="A260" s="92" t="s">
        <v>126</v>
      </c>
      <c r="B260" s="88">
        <v>14.2</v>
      </c>
      <c r="C260" s="88">
        <v>795.2</v>
      </c>
      <c r="D260" s="80">
        <v>660.94</v>
      </c>
      <c r="E260" s="77">
        <f t="shared" si="39"/>
        <v>134.26</v>
      </c>
      <c r="F260" s="77">
        <v>97.05</v>
      </c>
      <c r="G260" s="80">
        <v>80.05</v>
      </c>
      <c r="H260" s="77">
        <f t="shared" si="40"/>
        <v>17</v>
      </c>
      <c r="I260" s="79">
        <v>0</v>
      </c>
      <c r="J260" s="79">
        <v>2.73</v>
      </c>
      <c r="K260" s="79">
        <v>2</v>
      </c>
      <c r="L260" s="79">
        <v>6.68</v>
      </c>
      <c r="M260" s="80">
        <v>5.59</v>
      </c>
      <c r="N260" s="79">
        <v>0</v>
      </c>
      <c r="O260" s="76">
        <f t="shared" si="41"/>
        <v>151.26</v>
      </c>
    </row>
    <row r="261" spans="1:15" s="53" customFormat="1">
      <c r="A261" s="92" t="s">
        <v>127</v>
      </c>
      <c r="B261" s="88">
        <v>15</v>
      </c>
      <c r="C261" s="88">
        <v>840</v>
      </c>
      <c r="D261" s="80">
        <v>698.18</v>
      </c>
      <c r="E261" s="77">
        <f t="shared" si="39"/>
        <v>141.82</v>
      </c>
      <c r="F261" s="77">
        <v>138.38999999999999</v>
      </c>
      <c r="G261" s="80">
        <v>121.05</v>
      </c>
      <c r="H261" s="77">
        <f t="shared" si="40"/>
        <v>17.34</v>
      </c>
      <c r="I261" s="79">
        <v>0</v>
      </c>
      <c r="J261" s="79">
        <v>4.7300000000000004</v>
      </c>
      <c r="K261" s="79">
        <v>0.2</v>
      </c>
      <c r="L261" s="79">
        <v>6.5</v>
      </c>
      <c r="M261" s="80">
        <v>5.91</v>
      </c>
      <c r="N261" s="79">
        <v>0</v>
      </c>
      <c r="O261" s="76">
        <f t="shared" si="41"/>
        <v>159.16</v>
      </c>
    </row>
    <row r="262" spans="1:15" s="53" customFormat="1">
      <c r="A262" s="92" t="s">
        <v>128</v>
      </c>
      <c r="B262" s="88">
        <v>5.8</v>
      </c>
      <c r="C262" s="88">
        <v>324.8</v>
      </c>
      <c r="D262" s="80">
        <v>269.95999999999998</v>
      </c>
      <c r="E262" s="77">
        <f t="shared" si="39"/>
        <v>54.84</v>
      </c>
      <c r="F262" s="77">
        <v>56.78</v>
      </c>
      <c r="G262" s="80">
        <v>42.77</v>
      </c>
      <c r="H262" s="77">
        <f t="shared" si="40"/>
        <v>14.01</v>
      </c>
      <c r="I262" s="79">
        <v>0</v>
      </c>
      <c r="J262" s="79">
        <v>2.73</v>
      </c>
      <c r="K262" s="79">
        <v>2.5</v>
      </c>
      <c r="L262" s="79">
        <v>6.5</v>
      </c>
      <c r="M262" s="80">
        <v>2.2799999999999998</v>
      </c>
      <c r="N262" s="79">
        <v>0</v>
      </c>
      <c r="O262" s="76">
        <f t="shared" si="41"/>
        <v>68.849999999999994</v>
      </c>
    </row>
    <row r="263" spans="1:15" s="53" customFormat="1">
      <c r="A263" s="92" t="s">
        <v>129</v>
      </c>
      <c r="B263" s="88">
        <v>32</v>
      </c>
      <c r="C263" s="88">
        <v>1792</v>
      </c>
      <c r="D263" s="80">
        <v>1489.45</v>
      </c>
      <c r="E263" s="77">
        <f t="shared" si="39"/>
        <v>302.55</v>
      </c>
      <c r="F263" s="77">
        <v>270.08999999999997</v>
      </c>
      <c r="G263" s="80">
        <v>242.69</v>
      </c>
      <c r="H263" s="77">
        <f t="shared" si="40"/>
        <v>27.4</v>
      </c>
      <c r="I263" s="79">
        <v>0</v>
      </c>
      <c r="J263" s="79">
        <v>4.7300000000000004</v>
      </c>
      <c r="K263" s="79">
        <v>-8.9</v>
      </c>
      <c r="L263" s="79">
        <v>18.97</v>
      </c>
      <c r="M263" s="80">
        <v>12.6</v>
      </c>
      <c r="N263" s="79">
        <v>0</v>
      </c>
      <c r="O263" s="76">
        <f t="shared" si="41"/>
        <v>329.95</v>
      </c>
    </row>
    <row r="264" spans="1:15" s="53" customFormat="1">
      <c r="A264" s="92" t="s">
        <v>130</v>
      </c>
      <c r="B264" s="88">
        <v>12.7</v>
      </c>
      <c r="C264" s="88">
        <v>711.2</v>
      </c>
      <c r="D264" s="80">
        <v>591.13</v>
      </c>
      <c r="E264" s="77">
        <f t="shared" ref="E264:E270" si="42">C264-D264</f>
        <v>120.07</v>
      </c>
      <c r="F264" s="77">
        <v>88.58</v>
      </c>
      <c r="G264" s="80">
        <v>72.349999999999994</v>
      </c>
      <c r="H264" s="77">
        <f t="shared" ref="H264:H270" si="43">F264-G264</f>
        <v>16.23</v>
      </c>
      <c r="I264" s="79">
        <v>0</v>
      </c>
      <c r="J264" s="79">
        <v>2.73</v>
      </c>
      <c r="K264" s="79">
        <v>2</v>
      </c>
      <c r="L264" s="79">
        <v>6.5</v>
      </c>
      <c r="M264" s="80">
        <v>5</v>
      </c>
      <c r="N264" s="79">
        <v>0</v>
      </c>
      <c r="O264" s="76">
        <f t="shared" ref="O264:O270" si="44">E264+H264+N264</f>
        <v>136.30000000000001</v>
      </c>
    </row>
    <row r="265" spans="1:15" s="53" customFormat="1">
      <c r="A265" s="91" t="s">
        <v>131</v>
      </c>
      <c r="B265" s="88">
        <v>119.9</v>
      </c>
      <c r="C265" s="88">
        <v>6714.4</v>
      </c>
      <c r="D265" s="80">
        <v>5580.79</v>
      </c>
      <c r="E265" s="77">
        <f t="shared" si="42"/>
        <v>1133.6099999999999</v>
      </c>
      <c r="F265" s="77">
        <v>436.5</v>
      </c>
      <c r="G265" s="80">
        <v>380.49</v>
      </c>
      <c r="H265" s="77">
        <f t="shared" si="43"/>
        <v>56.01</v>
      </c>
      <c r="I265" s="79">
        <v>0</v>
      </c>
      <c r="J265" s="79">
        <v>2.99</v>
      </c>
      <c r="K265" s="79">
        <v>-31.17</v>
      </c>
      <c r="L265" s="79">
        <v>36.97</v>
      </c>
      <c r="M265" s="80">
        <v>47.22</v>
      </c>
      <c r="N265" s="79">
        <v>0</v>
      </c>
      <c r="O265" s="76">
        <f t="shared" si="44"/>
        <v>1189.6199999999999</v>
      </c>
    </row>
    <row r="266" spans="1:15" s="53" customFormat="1">
      <c r="A266" s="91" t="s">
        <v>132</v>
      </c>
      <c r="B266" s="88">
        <v>31</v>
      </c>
      <c r="C266" s="88">
        <v>1736</v>
      </c>
      <c r="D266" s="80">
        <v>1442.91</v>
      </c>
      <c r="E266" s="77">
        <f t="shared" si="42"/>
        <v>293.08999999999997</v>
      </c>
      <c r="F266" s="77">
        <v>159.38</v>
      </c>
      <c r="G266" s="80">
        <v>143.58000000000001</v>
      </c>
      <c r="H266" s="77">
        <f t="shared" si="43"/>
        <v>15.8</v>
      </c>
      <c r="I266" s="79">
        <v>0</v>
      </c>
      <c r="J266" s="79">
        <v>2.99</v>
      </c>
      <c r="K266" s="79">
        <v>0.6</v>
      </c>
      <c r="L266" s="79">
        <v>0</v>
      </c>
      <c r="M266" s="80">
        <v>12.21</v>
      </c>
      <c r="N266" s="79">
        <v>0</v>
      </c>
      <c r="O266" s="76">
        <f t="shared" si="44"/>
        <v>308.89</v>
      </c>
    </row>
    <row r="267" spans="1:15" s="53" customFormat="1">
      <c r="A267" s="91" t="s">
        <v>133</v>
      </c>
      <c r="B267" s="88">
        <v>14.9</v>
      </c>
      <c r="C267" s="88">
        <v>834.4</v>
      </c>
      <c r="D267" s="80">
        <v>693.53</v>
      </c>
      <c r="E267" s="77">
        <f t="shared" si="42"/>
        <v>140.87</v>
      </c>
      <c r="F267" s="77">
        <v>73.87</v>
      </c>
      <c r="G267" s="80">
        <v>62.01</v>
      </c>
      <c r="H267" s="77">
        <f t="shared" si="43"/>
        <v>11.86</v>
      </c>
      <c r="I267" s="79">
        <v>0</v>
      </c>
      <c r="J267" s="79">
        <v>2.99</v>
      </c>
      <c r="K267" s="79">
        <v>-1.47</v>
      </c>
      <c r="L267" s="79">
        <v>4.47</v>
      </c>
      <c r="M267" s="80">
        <v>5.87</v>
      </c>
      <c r="N267" s="79">
        <v>0</v>
      </c>
      <c r="O267" s="76">
        <f t="shared" si="44"/>
        <v>152.72999999999999</v>
      </c>
    </row>
    <row r="268" spans="1:15" s="53" customFormat="1">
      <c r="A268" s="91" t="s">
        <v>134</v>
      </c>
      <c r="B268" s="88">
        <v>16.899999999999999</v>
      </c>
      <c r="C268" s="88">
        <v>946.4</v>
      </c>
      <c r="D268" s="80">
        <v>786.62</v>
      </c>
      <c r="E268" s="77">
        <f t="shared" si="42"/>
        <v>159.78</v>
      </c>
      <c r="F268" s="77">
        <v>75.37</v>
      </c>
      <c r="G268" s="80">
        <v>63.72</v>
      </c>
      <c r="H268" s="77">
        <f t="shared" si="43"/>
        <v>11.65</v>
      </c>
      <c r="I268" s="79">
        <v>0</v>
      </c>
      <c r="J268" s="79">
        <v>2.99</v>
      </c>
      <c r="K268" s="79">
        <v>2</v>
      </c>
      <c r="L268" s="79">
        <v>0</v>
      </c>
      <c r="M268" s="80">
        <v>6.66</v>
      </c>
      <c r="N268" s="79">
        <v>0</v>
      </c>
      <c r="O268" s="76">
        <f t="shared" si="44"/>
        <v>171.43</v>
      </c>
    </row>
    <row r="269" spans="1:15" s="53" customFormat="1">
      <c r="A269" s="91" t="s">
        <v>135</v>
      </c>
      <c r="B269" s="88">
        <v>107.9</v>
      </c>
      <c r="C269" s="88">
        <v>6042.4</v>
      </c>
      <c r="D269" s="80">
        <v>5022.24</v>
      </c>
      <c r="E269" s="77">
        <f t="shared" si="42"/>
        <v>1020.16</v>
      </c>
      <c r="F269" s="77">
        <v>329.67</v>
      </c>
      <c r="G269" s="80">
        <v>274.92</v>
      </c>
      <c r="H269" s="77">
        <f t="shared" si="43"/>
        <v>54.75</v>
      </c>
      <c r="I269" s="79">
        <v>0</v>
      </c>
      <c r="J269" s="79">
        <v>8.86</v>
      </c>
      <c r="K269" s="79">
        <v>2.4</v>
      </c>
      <c r="L269" s="79">
        <v>1</v>
      </c>
      <c r="M269" s="80">
        <v>42.49</v>
      </c>
      <c r="N269" s="79">
        <v>0</v>
      </c>
      <c r="O269" s="76">
        <f t="shared" si="44"/>
        <v>1074.9100000000001</v>
      </c>
    </row>
    <row r="270" spans="1:15" s="53" customFormat="1">
      <c r="A270" s="91" t="s">
        <v>136</v>
      </c>
      <c r="B270" s="88">
        <v>49.5</v>
      </c>
      <c r="C270" s="88">
        <v>2772</v>
      </c>
      <c r="D270" s="80">
        <v>2303.9899999999998</v>
      </c>
      <c r="E270" s="77">
        <f t="shared" si="42"/>
        <v>468.01</v>
      </c>
      <c r="F270" s="77">
        <v>203.58</v>
      </c>
      <c r="G270" s="80">
        <v>175.93</v>
      </c>
      <c r="H270" s="77">
        <f t="shared" si="43"/>
        <v>27.65</v>
      </c>
      <c r="I270" s="79">
        <v>0</v>
      </c>
      <c r="J270" s="79">
        <v>2.86</v>
      </c>
      <c r="K270" s="79">
        <v>-11.65</v>
      </c>
      <c r="L270" s="79">
        <v>16.95</v>
      </c>
      <c r="M270" s="80">
        <v>19.489999999999998</v>
      </c>
      <c r="N270" s="79">
        <v>0</v>
      </c>
      <c r="O270" s="76">
        <f t="shared" si="44"/>
        <v>495.66</v>
      </c>
    </row>
    <row r="271" spans="1:15" s="53" customFormat="1">
      <c r="K271" s="54"/>
    </row>
  </sheetData>
  <mergeCells count="14">
    <mergeCell ref="A2:N2"/>
    <mergeCell ref="N3:O3"/>
    <mergeCell ref="C4:E4"/>
    <mergeCell ref="F4:M4"/>
    <mergeCell ref="H5:M5"/>
    <mergeCell ref="A4:A6"/>
    <mergeCell ref="B4:B6"/>
    <mergeCell ref="C5:C6"/>
    <mergeCell ref="D5:D6"/>
    <mergeCell ref="E5:E6"/>
    <mergeCell ref="F5:F6"/>
    <mergeCell ref="G5:G6"/>
    <mergeCell ref="N4:N6"/>
    <mergeCell ref="O4:O6"/>
  </mergeCells>
  <phoneticPr fontId="38" type="noConversion"/>
  <pageMargins left="0.57999999999999996" right="0.37" top="0.23" bottom="0.38" header="0.36" footer="0.3"/>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048568"/>
  <sheetViews>
    <sheetView showZeros="0" tabSelected="1" zoomScaleNormal="100" workbookViewId="0">
      <pane ySplit="5" topLeftCell="A6" activePane="bottomLeft" state="frozen"/>
      <selection pane="bottomLeft" activeCell="C12" sqref="C12"/>
    </sheetView>
  </sheetViews>
  <sheetFormatPr defaultColWidth="9" defaultRowHeight="14.25"/>
  <cols>
    <col min="1" max="1" width="21.25" style="1" customWidth="1"/>
    <col min="2" max="2" width="10" style="56" customWidth="1"/>
    <col min="3" max="3" width="12.375" style="56" customWidth="1"/>
    <col min="4" max="4" width="7.75" style="56" customWidth="1"/>
    <col min="5" max="5" width="10.5" style="56" customWidth="1"/>
    <col min="6" max="6" width="10.125" style="56" customWidth="1"/>
    <col min="7" max="7" width="12.875" style="56" customWidth="1"/>
    <col min="8" max="8" width="9.875" style="56" customWidth="1"/>
    <col min="9" max="9" width="11.375" style="56" customWidth="1"/>
    <col min="10" max="10" width="10" style="56" customWidth="1"/>
    <col min="11" max="16381" width="9" style="1"/>
    <col min="16382" max="16382" width="9" style="111"/>
    <col min="16383" max="16384" width="9" style="1"/>
  </cols>
  <sheetData>
    <row r="1" spans="1:10">
      <c r="A1" s="57" t="s">
        <v>294</v>
      </c>
      <c r="B1" s="58"/>
      <c r="C1" s="58"/>
      <c r="D1" s="58"/>
      <c r="E1" s="58"/>
      <c r="F1" s="58"/>
      <c r="G1" s="58"/>
      <c r="H1" s="58"/>
      <c r="I1" s="58"/>
      <c r="J1" s="58"/>
    </row>
    <row r="2" spans="1:10" ht="44.1" customHeight="1">
      <c r="A2" s="129" t="s">
        <v>295</v>
      </c>
      <c r="B2" s="129"/>
      <c r="C2" s="129"/>
      <c r="D2" s="129"/>
      <c r="E2" s="129"/>
      <c r="F2" s="129"/>
      <c r="G2" s="129"/>
      <c r="H2" s="129"/>
      <c r="I2" s="129"/>
      <c r="J2" s="129"/>
    </row>
    <row r="3" spans="1:10" s="111" customFormat="1" ht="18.95" customHeight="1">
      <c r="A3" s="59"/>
      <c r="B3" s="59"/>
      <c r="C3" s="59"/>
      <c r="D3" s="59"/>
      <c r="E3" s="59"/>
      <c r="F3" s="59"/>
      <c r="G3" s="59"/>
      <c r="H3" s="59"/>
      <c r="I3" s="59"/>
      <c r="J3" s="69" t="s">
        <v>2</v>
      </c>
    </row>
    <row r="4" spans="1:10" s="53" customFormat="1" ht="24" customHeight="1">
      <c r="A4" s="115" t="s">
        <v>296</v>
      </c>
      <c r="B4" s="115" t="s">
        <v>297</v>
      </c>
      <c r="C4" s="115" t="s">
        <v>298</v>
      </c>
      <c r="D4" s="115" t="s">
        <v>299</v>
      </c>
      <c r="E4" s="115" t="s">
        <v>300</v>
      </c>
      <c r="F4" s="121" t="s">
        <v>301</v>
      </c>
      <c r="G4" s="130"/>
      <c r="H4" s="115" t="s">
        <v>302</v>
      </c>
      <c r="I4" s="115" t="s">
        <v>303</v>
      </c>
      <c r="J4" s="115" t="s">
        <v>304</v>
      </c>
    </row>
    <row r="5" spans="1:10" s="53" customFormat="1" ht="38.25" customHeight="1">
      <c r="A5" s="116"/>
      <c r="B5" s="116"/>
      <c r="C5" s="116"/>
      <c r="D5" s="116"/>
      <c r="E5" s="116"/>
      <c r="F5" s="107"/>
      <c r="G5" s="109" t="s">
        <v>305</v>
      </c>
      <c r="H5" s="116"/>
      <c r="I5" s="116"/>
      <c r="J5" s="116"/>
    </row>
    <row r="6" spans="1:10" s="53" customFormat="1">
      <c r="A6" s="60" t="s">
        <v>12</v>
      </c>
      <c r="B6" s="60">
        <v>8375</v>
      </c>
      <c r="C6" s="60">
        <v>132325</v>
      </c>
      <c r="D6" s="60"/>
      <c r="E6" s="60">
        <v>65653.919999999998</v>
      </c>
      <c r="F6" s="60">
        <v>65653.919999999998</v>
      </c>
      <c r="G6" s="60">
        <v>5461.58</v>
      </c>
      <c r="H6" s="60">
        <v>55171</v>
      </c>
      <c r="I6" s="60">
        <v>10482.92</v>
      </c>
      <c r="J6" s="60">
        <f t="shared" ref="J6:J18" si="0">C6-E6</f>
        <v>66671.08</v>
      </c>
    </row>
    <row r="7" spans="1:10" s="53" customFormat="1">
      <c r="A7" s="60" t="s">
        <v>13</v>
      </c>
      <c r="B7" s="60">
        <f>SUM(B8:B29)</f>
        <v>0</v>
      </c>
      <c r="C7" s="60">
        <f t="shared" ref="C7:I7" si="1">SUM(C8:C29)</f>
        <v>0</v>
      </c>
      <c r="D7" s="60">
        <f t="shared" si="1"/>
        <v>0</v>
      </c>
      <c r="E7" s="60">
        <f t="shared" si="1"/>
        <v>0</v>
      </c>
      <c r="F7" s="60">
        <f t="shared" si="1"/>
        <v>2723.94</v>
      </c>
      <c r="G7" s="60">
        <f t="shared" si="1"/>
        <v>2723.94</v>
      </c>
      <c r="H7" s="60">
        <f t="shared" si="1"/>
        <v>0</v>
      </c>
      <c r="I7" s="60">
        <f t="shared" si="1"/>
        <v>2723.94</v>
      </c>
      <c r="J7" s="60">
        <f t="shared" si="0"/>
        <v>0</v>
      </c>
    </row>
    <row r="8" spans="1:10" s="53" customFormat="1">
      <c r="A8" s="61" t="s">
        <v>14</v>
      </c>
      <c r="B8" s="60"/>
      <c r="C8" s="60"/>
      <c r="D8" s="60"/>
      <c r="E8" s="60"/>
      <c r="F8" s="62">
        <v>235</v>
      </c>
      <c r="G8" s="62">
        <v>235</v>
      </c>
      <c r="H8" s="60"/>
      <c r="I8" s="60">
        <v>235</v>
      </c>
      <c r="J8" s="60">
        <f t="shared" si="0"/>
        <v>0</v>
      </c>
    </row>
    <row r="9" spans="1:10" s="53" customFormat="1">
      <c r="A9" s="61" t="s">
        <v>16</v>
      </c>
      <c r="B9" s="60"/>
      <c r="C9" s="60"/>
      <c r="D9" s="60"/>
      <c r="E9" s="60"/>
      <c r="F9" s="62">
        <v>46</v>
      </c>
      <c r="G9" s="62">
        <v>46</v>
      </c>
      <c r="H9" s="60"/>
      <c r="I9" s="60">
        <v>46</v>
      </c>
      <c r="J9" s="60">
        <f t="shared" si="0"/>
        <v>0</v>
      </c>
    </row>
    <row r="10" spans="1:10" s="53" customFormat="1">
      <c r="A10" s="61" t="s">
        <v>17</v>
      </c>
      <c r="B10" s="60"/>
      <c r="C10" s="60"/>
      <c r="D10" s="60"/>
      <c r="E10" s="60"/>
      <c r="F10" s="62">
        <v>50</v>
      </c>
      <c r="G10" s="62">
        <v>50</v>
      </c>
      <c r="H10" s="60"/>
      <c r="I10" s="60">
        <v>50</v>
      </c>
      <c r="J10" s="60">
        <f t="shared" si="0"/>
        <v>0</v>
      </c>
    </row>
    <row r="11" spans="1:10" s="53" customFormat="1">
      <c r="A11" s="61" t="s">
        <v>19</v>
      </c>
      <c r="B11" s="60"/>
      <c r="C11" s="60"/>
      <c r="D11" s="60"/>
      <c r="E11" s="60"/>
      <c r="F11" s="62">
        <v>15</v>
      </c>
      <c r="G11" s="62">
        <v>15</v>
      </c>
      <c r="H11" s="60"/>
      <c r="I11" s="60">
        <v>15</v>
      </c>
      <c r="J11" s="60">
        <f t="shared" si="0"/>
        <v>0</v>
      </c>
    </row>
    <row r="12" spans="1:10" s="53" customFormat="1">
      <c r="A12" s="61" t="s">
        <v>20</v>
      </c>
      <c r="B12" s="60"/>
      <c r="C12" s="60"/>
      <c r="D12" s="60"/>
      <c r="E12" s="60"/>
      <c r="F12" s="62">
        <v>360</v>
      </c>
      <c r="G12" s="62">
        <v>360</v>
      </c>
      <c r="H12" s="60"/>
      <c r="I12" s="60">
        <v>360</v>
      </c>
      <c r="J12" s="60">
        <f t="shared" si="0"/>
        <v>0</v>
      </c>
    </row>
    <row r="13" spans="1:10" s="53" customFormat="1">
      <c r="A13" s="61" t="s">
        <v>21</v>
      </c>
      <c r="B13" s="60"/>
      <c r="C13" s="60"/>
      <c r="D13" s="60"/>
      <c r="E13" s="60"/>
      <c r="F13" s="62">
        <v>180</v>
      </c>
      <c r="G13" s="62">
        <v>180</v>
      </c>
      <c r="H13" s="60"/>
      <c r="I13" s="60">
        <v>180</v>
      </c>
      <c r="J13" s="60">
        <f t="shared" si="0"/>
        <v>0</v>
      </c>
    </row>
    <row r="14" spans="1:10" s="53" customFormat="1">
      <c r="A14" s="61" t="s">
        <v>22</v>
      </c>
      <c r="B14" s="60"/>
      <c r="C14" s="60"/>
      <c r="D14" s="60"/>
      <c r="E14" s="60"/>
      <c r="F14" s="62">
        <v>721.64</v>
      </c>
      <c r="G14" s="62">
        <v>721.64</v>
      </c>
      <c r="H14" s="60"/>
      <c r="I14" s="60">
        <v>721.64</v>
      </c>
      <c r="J14" s="60">
        <f t="shared" si="0"/>
        <v>0</v>
      </c>
    </row>
    <row r="15" spans="1:10" s="53" customFormat="1">
      <c r="A15" s="61" t="s">
        <v>23</v>
      </c>
      <c r="B15" s="60"/>
      <c r="C15" s="60"/>
      <c r="D15" s="60"/>
      <c r="E15" s="60"/>
      <c r="F15" s="62">
        <v>141</v>
      </c>
      <c r="G15" s="62">
        <v>141</v>
      </c>
      <c r="H15" s="60"/>
      <c r="I15" s="60">
        <v>141</v>
      </c>
      <c r="J15" s="60">
        <f t="shared" si="0"/>
        <v>0</v>
      </c>
    </row>
    <row r="16" spans="1:10" s="53" customFormat="1">
      <c r="A16" s="61" t="s">
        <v>24</v>
      </c>
      <c r="B16" s="60"/>
      <c r="C16" s="60"/>
      <c r="D16" s="60"/>
      <c r="E16" s="60"/>
      <c r="F16" s="62">
        <v>10</v>
      </c>
      <c r="G16" s="62">
        <v>10</v>
      </c>
      <c r="H16" s="60"/>
      <c r="I16" s="60">
        <v>10</v>
      </c>
      <c r="J16" s="60">
        <f t="shared" si="0"/>
        <v>0</v>
      </c>
    </row>
    <row r="17" spans="1:10" s="53" customFormat="1">
      <c r="A17" s="61" t="s">
        <v>25</v>
      </c>
      <c r="B17" s="60"/>
      <c r="C17" s="60"/>
      <c r="D17" s="60"/>
      <c r="E17" s="60"/>
      <c r="F17" s="62">
        <v>60</v>
      </c>
      <c r="G17" s="62">
        <v>60</v>
      </c>
      <c r="H17" s="60"/>
      <c r="I17" s="60">
        <v>60</v>
      </c>
      <c r="J17" s="60">
        <f t="shared" si="0"/>
        <v>0</v>
      </c>
    </row>
    <row r="18" spans="1:10" s="53" customFormat="1">
      <c r="A18" s="61" t="s">
        <v>26</v>
      </c>
      <c r="B18" s="60"/>
      <c r="C18" s="60"/>
      <c r="D18" s="60"/>
      <c r="E18" s="60"/>
      <c r="F18" s="62">
        <v>35</v>
      </c>
      <c r="G18" s="62">
        <v>35</v>
      </c>
      <c r="H18" s="60"/>
      <c r="I18" s="60">
        <v>35</v>
      </c>
      <c r="J18" s="60">
        <f t="shared" si="0"/>
        <v>0</v>
      </c>
    </row>
    <row r="19" spans="1:10" s="53" customFormat="1">
      <c r="A19" s="61" t="s">
        <v>27</v>
      </c>
      <c r="B19" s="60"/>
      <c r="C19" s="60"/>
      <c r="D19" s="60"/>
      <c r="E19" s="60"/>
      <c r="F19" s="62">
        <v>121</v>
      </c>
      <c r="G19" s="62">
        <v>121</v>
      </c>
      <c r="H19" s="60"/>
      <c r="I19" s="60">
        <v>121</v>
      </c>
      <c r="J19" s="60"/>
    </row>
    <row r="20" spans="1:10" s="53" customFormat="1">
      <c r="A20" s="61" t="s">
        <v>28</v>
      </c>
      <c r="B20" s="60"/>
      <c r="C20" s="60"/>
      <c r="D20" s="60"/>
      <c r="E20" s="60"/>
      <c r="F20" s="62">
        <v>10</v>
      </c>
      <c r="G20" s="62">
        <v>10</v>
      </c>
      <c r="H20" s="60"/>
      <c r="I20" s="60">
        <v>10</v>
      </c>
      <c r="J20" s="60">
        <f t="shared" ref="J20:J71" si="2">C20-E20</f>
        <v>0</v>
      </c>
    </row>
    <row r="21" spans="1:10" s="53" customFormat="1">
      <c r="A21" s="61" t="s">
        <v>31</v>
      </c>
      <c r="B21" s="60"/>
      <c r="C21" s="60"/>
      <c r="D21" s="60"/>
      <c r="E21" s="60"/>
      <c r="F21" s="62">
        <v>91.99</v>
      </c>
      <c r="G21" s="62">
        <v>91.99</v>
      </c>
      <c r="H21" s="60"/>
      <c r="I21" s="60">
        <v>91.99</v>
      </c>
      <c r="J21" s="60">
        <f t="shared" si="2"/>
        <v>0</v>
      </c>
    </row>
    <row r="22" spans="1:10" s="53" customFormat="1">
      <c r="A22" s="61" t="s">
        <v>32</v>
      </c>
      <c r="B22" s="60"/>
      <c r="C22" s="60"/>
      <c r="D22" s="60"/>
      <c r="E22" s="60"/>
      <c r="F22" s="62">
        <v>45</v>
      </c>
      <c r="G22" s="62">
        <v>45</v>
      </c>
      <c r="H22" s="60"/>
      <c r="I22" s="60">
        <v>45</v>
      </c>
      <c r="J22" s="60">
        <f t="shared" si="2"/>
        <v>0</v>
      </c>
    </row>
    <row r="23" spans="1:10" s="53" customFormat="1">
      <c r="A23" s="61" t="s">
        <v>34</v>
      </c>
      <c r="B23" s="60"/>
      <c r="C23" s="60"/>
      <c r="D23" s="60"/>
      <c r="E23" s="60"/>
      <c r="F23" s="62">
        <v>30</v>
      </c>
      <c r="G23" s="62">
        <v>30</v>
      </c>
      <c r="H23" s="60"/>
      <c r="I23" s="60">
        <v>30</v>
      </c>
      <c r="J23" s="60">
        <f t="shared" si="2"/>
        <v>0</v>
      </c>
    </row>
    <row r="24" spans="1:10" s="53" customFormat="1">
      <c r="A24" s="61" t="s">
        <v>35</v>
      </c>
      <c r="B24" s="60"/>
      <c r="C24" s="60"/>
      <c r="D24" s="60"/>
      <c r="E24" s="60"/>
      <c r="F24" s="62">
        <v>60</v>
      </c>
      <c r="G24" s="62">
        <v>60</v>
      </c>
      <c r="H24" s="60"/>
      <c r="I24" s="60">
        <v>60</v>
      </c>
      <c r="J24" s="60">
        <f t="shared" si="2"/>
        <v>0</v>
      </c>
    </row>
    <row r="25" spans="1:10" s="53" customFormat="1">
      <c r="A25" s="61" t="s">
        <v>36</v>
      </c>
      <c r="B25" s="60"/>
      <c r="C25" s="60"/>
      <c r="D25" s="60"/>
      <c r="E25" s="60"/>
      <c r="F25" s="62">
        <v>45</v>
      </c>
      <c r="G25" s="62">
        <v>45</v>
      </c>
      <c r="H25" s="60"/>
      <c r="I25" s="60">
        <v>45</v>
      </c>
      <c r="J25" s="60">
        <f t="shared" si="2"/>
        <v>0</v>
      </c>
    </row>
    <row r="26" spans="1:10" s="53" customFormat="1">
      <c r="A26" s="61" t="s">
        <v>37</v>
      </c>
      <c r="B26" s="60"/>
      <c r="C26" s="60"/>
      <c r="D26" s="60"/>
      <c r="E26" s="60"/>
      <c r="F26" s="62">
        <v>20</v>
      </c>
      <c r="G26" s="62">
        <v>20</v>
      </c>
      <c r="H26" s="60"/>
      <c r="I26" s="60">
        <v>20</v>
      </c>
      <c r="J26" s="60">
        <f t="shared" si="2"/>
        <v>0</v>
      </c>
    </row>
    <row r="27" spans="1:10" s="53" customFormat="1">
      <c r="A27" s="61" t="s">
        <v>38</v>
      </c>
      <c r="B27" s="60"/>
      <c r="C27" s="60"/>
      <c r="D27" s="60"/>
      <c r="E27" s="60"/>
      <c r="F27" s="62">
        <v>10</v>
      </c>
      <c r="G27" s="62">
        <v>10</v>
      </c>
      <c r="H27" s="60"/>
      <c r="I27" s="60">
        <v>10</v>
      </c>
      <c r="J27" s="60">
        <f t="shared" si="2"/>
        <v>0</v>
      </c>
    </row>
    <row r="28" spans="1:10" s="53" customFormat="1">
      <c r="A28" s="61" t="s">
        <v>39</v>
      </c>
      <c r="B28" s="60"/>
      <c r="C28" s="60"/>
      <c r="D28" s="60"/>
      <c r="E28" s="60"/>
      <c r="F28" s="62">
        <v>165</v>
      </c>
      <c r="G28" s="62">
        <v>165</v>
      </c>
      <c r="H28" s="60"/>
      <c r="I28" s="60">
        <v>165</v>
      </c>
      <c r="J28" s="60">
        <f t="shared" si="2"/>
        <v>0</v>
      </c>
    </row>
    <row r="29" spans="1:10" s="53" customFormat="1">
      <c r="A29" s="61" t="s">
        <v>40</v>
      </c>
      <c r="B29" s="60"/>
      <c r="C29" s="60"/>
      <c r="D29" s="60"/>
      <c r="E29" s="60"/>
      <c r="F29" s="62">
        <v>272.31</v>
      </c>
      <c r="G29" s="62">
        <v>272.31</v>
      </c>
      <c r="H29" s="60"/>
      <c r="I29" s="60">
        <v>272.31</v>
      </c>
      <c r="J29" s="60">
        <f t="shared" si="2"/>
        <v>0</v>
      </c>
    </row>
    <row r="30" spans="1:10" s="53" customFormat="1">
      <c r="A30" s="60" t="s">
        <v>42</v>
      </c>
      <c r="B30" s="60">
        <f>B31+B53+B57+B62+B68+B73+B78+B83+B87+B91+B97+B102+B107+B111+B115+B119+B123+B127+B130+B145+B165</f>
        <v>4591.1000000000004</v>
      </c>
      <c r="C30" s="60">
        <f t="shared" ref="C30:I30" si="3">C31+C53+C57+C62+C68+C73+C78+C83+C87+C91+C97+C102+C107+C111+C115+C119+C123+C127+C130+C145+C165</f>
        <v>72539.38</v>
      </c>
      <c r="D30" s="60">
        <f t="shared" si="3"/>
        <v>0</v>
      </c>
      <c r="E30" s="60">
        <f t="shared" si="3"/>
        <v>29706.77</v>
      </c>
      <c r="F30" s="60">
        <f t="shared" si="3"/>
        <v>28474.28</v>
      </c>
      <c r="G30" s="60">
        <f t="shared" si="3"/>
        <v>1857.18</v>
      </c>
      <c r="H30" s="60">
        <f t="shared" si="3"/>
        <v>24851.06</v>
      </c>
      <c r="I30" s="60">
        <f t="shared" si="3"/>
        <v>3623.22</v>
      </c>
      <c r="J30" s="60">
        <f t="shared" si="2"/>
        <v>42832.61</v>
      </c>
    </row>
    <row r="31" spans="1:10" s="53" customFormat="1">
      <c r="A31" s="63" t="s">
        <v>43</v>
      </c>
      <c r="B31" s="63">
        <f>SUM(B32:B52)</f>
        <v>1658.1</v>
      </c>
      <c r="C31" s="63">
        <f t="shared" ref="C31:I31" si="4">SUM(C32:C52)</f>
        <v>26197.98</v>
      </c>
      <c r="D31" s="63"/>
      <c r="E31" s="63">
        <f t="shared" si="4"/>
        <v>8118.09</v>
      </c>
      <c r="F31" s="63">
        <f t="shared" si="4"/>
        <v>7781.32</v>
      </c>
      <c r="G31" s="63">
        <f t="shared" si="4"/>
        <v>201.74</v>
      </c>
      <c r="H31" s="63">
        <f t="shared" si="4"/>
        <v>6753.98</v>
      </c>
      <c r="I31" s="63">
        <f t="shared" si="4"/>
        <v>1027.3399999999999</v>
      </c>
      <c r="J31" s="60">
        <f t="shared" si="2"/>
        <v>18079.89</v>
      </c>
    </row>
    <row r="32" spans="1:10" s="53" customFormat="1">
      <c r="A32" s="64" t="s">
        <v>162</v>
      </c>
      <c r="B32" s="63"/>
      <c r="C32" s="63"/>
      <c r="D32" s="63"/>
      <c r="E32" s="63"/>
      <c r="F32" s="63"/>
      <c r="G32" s="62">
        <v>201.74</v>
      </c>
      <c r="H32" s="65">
        <v>6753.98</v>
      </c>
      <c r="I32" s="62">
        <v>1027.3399999999999</v>
      </c>
      <c r="J32" s="62">
        <f t="shared" si="2"/>
        <v>0</v>
      </c>
    </row>
    <row r="33" spans="1:10" s="54" customFormat="1">
      <c r="A33" s="66" t="s">
        <v>163</v>
      </c>
      <c r="B33" s="67">
        <v>71.599999999999994</v>
      </c>
      <c r="C33" s="67">
        <v>1131.28</v>
      </c>
      <c r="D33" s="67">
        <v>3.66</v>
      </c>
      <c r="E33" s="67">
        <v>262.06</v>
      </c>
      <c r="F33" s="67">
        <v>251.24</v>
      </c>
      <c r="G33" s="62">
        <v>0</v>
      </c>
      <c r="H33" s="65">
        <v>0</v>
      </c>
      <c r="I33" s="62"/>
      <c r="J33" s="62">
        <f t="shared" si="2"/>
        <v>869.22</v>
      </c>
    </row>
    <row r="34" spans="1:10" s="53" customFormat="1">
      <c r="A34" s="66" t="s">
        <v>164</v>
      </c>
      <c r="B34" s="67">
        <v>85.6</v>
      </c>
      <c r="C34" s="67">
        <v>1352.48</v>
      </c>
      <c r="D34" s="67">
        <v>3.82</v>
      </c>
      <c r="E34" s="67">
        <v>326.99</v>
      </c>
      <c r="F34" s="67">
        <v>313.42</v>
      </c>
      <c r="G34" s="62">
        <v>0</v>
      </c>
      <c r="H34" s="65">
        <v>0</v>
      </c>
      <c r="I34" s="62"/>
      <c r="J34" s="62">
        <f t="shared" si="2"/>
        <v>1025.49</v>
      </c>
    </row>
    <row r="35" spans="1:10" s="53" customFormat="1">
      <c r="A35" s="66" t="s">
        <v>165</v>
      </c>
      <c r="B35" s="67">
        <v>122</v>
      </c>
      <c r="C35" s="67">
        <v>1927.6</v>
      </c>
      <c r="D35" s="67">
        <v>3.77</v>
      </c>
      <c r="E35" s="67">
        <v>459.94</v>
      </c>
      <c r="F35" s="67">
        <v>440.86</v>
      </c>
      <c r="G35" s="62">
        <v>0</v>
      </c>
      <c r="H35" s="65">
        <v>0</v>
      </c>
      <c r="I35" s="62"/>
      <c r="J35" s="62">
        <f t="shared" si="2"/>
        <v>1467.66</v>
      </c>
    </row>
    <row r="36" spans="1:10" s="53" customFormat="1">
      <c r="A36" s="66" t="s">
        <v>166</v>
      </c>
      <c r="B36" s="67">
        <v>192.5</v>
      </c>
      <c r="C36" s="67">
        <v>3041.5</v>
      </c>
      <c r="D36" s="67">
        <v>3.5</v>
      </c>
      <c r="E36" s="67">
        <v>673.75</v>
      </c>
      <c r="F36" s="67">
        <v>645.79999999999995</v>
      </c>
      <c r="G36" s="62">
        <v>0</v>
      </c>
      <c r="H36" s="65">
        <v>0</v>
      </c>
      <c r="I36" s="62"/>
      <c r="J36" s="62">
        <f t="shared" si="2"/>
        <v>2367.75</v>
      </c>
    </row>
    <row r="37" spans="1:10" s="53" customFormat="1">
      <c r="A37" s="66" t="s">
        <v>167</v>
      </c>
      <c r="B37" s="67">
        <v>96</v>
      </c>
      <c r="C37" s="67">
        <v>1516.8</v>
      </c>
      <c r="D37" s="67">
        <v>3.63</v>
      </c>
      <c r="E37" s="67">
        <v>348.48</v>
      </c>
      <c r="F37" s="67">
        <v>334.02</v>
      </c>
      <c r="G37" s="62">
        <v>0</v>
      </c>
      <c r="H37" s="65">
        <v>0</v>
      </c>
      <c r="I37" s="62"/>
      <c r="J37" s="62">
        <f t="shared" si="2"/>
        <v>1168.32</v>
      </c>
    </row>
    <row r="38" spans="1:10" s="53" customFormat="1">
      <c r="A38" s="66" t="s">
        <v>168</v>
      </c>
      <c r="B38" s="67">
        <v>94.6</v>
      </c>
      <c r="C38" s="67">
        <v>1494.68</v>
      </c>
      <c r="D38" s="67">
        <v>4.25</v>
      </c>
      <c r="E38" s="67">
        <v>402.05</v>
      </c>
      <c r="F38" s="67">
        <v>385.37</v>
      </c>
      <c r="G38" s="62">
        <v>0</v>
      </c>
      <c r="H38" s="65">
        <v>0</v>
      </c>
      <c r="I38" s="62"/>
      <c r="J38" s="62">
        <f t="shared" si="2"/>
        <v>1092.6300000000001</v>
      </c>
    </row>
    <row r="39" spans="1:10" s="53" customFormat="1">
      <c r="A39" s="66" t="s">
        <v>169</v>
      </c>
      <c r="B39" s="67">
        <v>44</v>
      </c>
      <c r="C39" s="67">
        <v>695.2</v>
      </c>
      <c r="D39" s="67">
        <v>4.6100000000000003</v>
      </c>
      <c r="E39" s="67">
        <v>202.84</v>
      </c>
      <c r="F39" s="67">
        <v>194.42</v>
      </c>
      <c r="G39" s="62">
        <v>0</v>
      </c>
      <c r="H39" s="65">
        <v>0</v>
      </c>
      <c r="I39" s="62"/>
      <c r="J39" s="62">
        <f t="shared" si="2"/>
        <v>492.36</v>
      </c>
    </row>
    <row r="40" spans="1:10" s="53" customFormat="1">
      <c r="A40" s="66" t="s">
        <v>170</v>
      </c>
      <c r="B40" s="67">
        <v>91.8</v>
      </c>
      <c r="C40" s="67">
        <v>1450.44</v>
      </c>
      <c r="D40" s="67">
        <v>4.6100000000000003</v>
      </c>
      <c r="E40" s="67">
        <v>423.2</v>
      </c>
      <c r="F40" s="67">
        <v>405.64</v>
      </c>
      <c r="G40" s="62">
        <v>0</v>
      </c>
      <c r="H40" s="65">
        <v>0</v>
      </c>
      <c r="I40" s="62"/>
      <c r="J40" s="62">
        <f t="shared" si="2"/>
        <v>1027.24</v>
      </c>
    </row>
    <row r="41" spans="1:10" s="53" customFormat="1">
      <c r="A41" s="66" t="s">
        <v>171</v>
      </c>
      <c r="B41" s="67">
        <v>54.5</v>
      </c>
      <c r="C41" s="67">
        <v>861.1</v>
      </c>
      <c r="D41" s="67">
        <v>3.92</v>
      </c>
      <c r="E41" s="67">
        <v>213.64</v>
      </c>
      <c r="F41" s="67">
        <v>204.78</v>
      </c>
      <c r="G41" s="62">
        <v>0</v>
      </c>
      <c r="H41" s="65">
        <v>0</v>
      </c>
      <c r="I41" s="62"/>
      <c r="J41" s="62">
        <f t="shared" si="2"/>
        <v>647.46</v>
      </c>
    </row>
    <row r="42" spans="1:10" s="53" customFormat="1">
      <c r="A42" s="66" t="s">
        <v>172</v>
      </c>
      <c r="B42" s="67">
        <v>72</v>
      </c>
      <c r="C42" s="67">
        <v>1137.5999999999999</v>
      </c>
      <c r="D42" s="67">
        <v>6.44</v>
      </c>
      <c r="E42" s="67">
        <v>463.68</v>
      </c>
      <c r="F42" s="67">
        <v>444.44</v>
      </c>
      <c r="G42" s="62">
        <v>0</v>
      </c>
      <c r="H42" s="65">
        <v>0</v>
      </c>
      <c r="I42" s="62"/>
      <c r="J42" s="62">
        <f t="shared" si="2"/>
        <v>673.92</v>
      </c>
    </row>
    <row r="43" spans="1:10" s="53" customFormat="1">
      <c r="A43" s="66" t="s">
        <v>173</v>
      </c>
      <c r="B43" s="67">
        <v>151.5</v>
      </c>
      <c r="C43" s="67">
        <v>2393.6999999999998</v>
      </c>
      <c r="D43" s="67">
        <v>3.94</v>
      </c>
      <c r="E43" s="67">
        <v>596.91</v>
      </c>
      <c r="F43" s="67">
        <v>572.14</v>
      </c>
      <c r="G43" s="62">
        <v>0</v>
      </c>
      <c r="H43" s="65">
        <v>0</v>
      </c>
      <c r="I43" s="62"/>
      <c r="J43" s="62">
        <f t="shared" si="2"/>
        <v>1796.79</v>
      </c>
    </row>
    <row r="44" spans="1:10" s="53" customFormat="1">
      <c r="A44" s="66" t="s">
        <v>174</v>
      </c>
      <c r="B44" s="67">
        <v>86.6</v>
      </c>
      <c r="C44" s="67">
        <v>1368.28</v>
      </c>
      <c r="D44" s="67">
        <v>4.74</v>
      </c>
      <c r="E44" s="67">
        <v>410.48</v>
      </c>
      <c r="F44" s="67">
        <v>393.45</v>
      </c>
      <c r="G44" s="62">
        <v>0</v>
      </c>
      <c r="H44" s="65">
        <v>0</v>
      </c>
      <c r="I44" s="62"/>
      <c r="J44" s="62">
        <f t="shared" si="2"/>
        <v>957.8</v>
      </c>
    </row>
    <row r="45" spans="1:10" s="53" customFormat="1">
      <c r="A45" s="66" t="s">
        <v>175</v>
      </c>
      <c r="B45" s="67">
        <v>51.5</v>
      </c>
      <c r="C45" s="67">
        <v>813.7</v>
      </c>
      <c r="D45" s="67">
        <v>6.77</v>
      </c>
      <c r="E45" s="67">
        <v>348.66</v>
      </c>
      <c r="F45" s="67">
        <v>334.19</v>
      </c>
      <c r="G45" s="62">
        <v>0</v>
      </c>
      <c r="H45" s="65">
        <v>0</v>
      </c>
      <c r="I45" s="62"/>
      <c r="J45" s="62">
        <f t="shared" si="2"/>
        <v>465.04</v>
      </c>
    </row>
    <row r="46" spans="1:10" s="53" customFormat="1">
      <c r="A46" s="66" t="s">
        <v>176</v>
      </c>
      <c r="B46" s="67">
        <v>26.1</v>
      </c>
      <c r="C46" s="67">
        <v>412.38</v>
      </c>
      <c r="D46" s="67">
        <v>6.16</v>
      </c>
      <c r="E46" s="67">
        <v>160.78</v>
      </c>
      <c r="F46" s="67">
        <v>154.11000000000001</v>
      </c>
      <c r="G46" s="62">
        <v>0</v>
      </c>
      <c r="H46" s="65">
        <v>0</v>
      </c>
      <c r="I46" s="62"/>
      <c r="J46" s="62">
        <f t="shared" si="2"/>
        <v>251.6</v>
      </c>
    </row>
    <row r="47" spans="1:10" s="53" customFormat="1">
      <c r="A47" s="66" t="s">
        <v>177</v>
      </c>
      <c r="B47" s="67">
        <v>33.700000000000003</v>
      </c>
      <c r="C47" s="67">
        <v>532.46</v>
      </c>
      <c r="D47" s="67">
        <v>4.57</v>
      </c>
      <c r="E47" s="67">
        <v>154.01</v>
      </c>
      <c r="F47" s="67">
        <v>147.62</v>
      </c>
      <c r="G47" s="62">
        <v>0</v>
      </c>
      <c r="H47" s="65">
        <v>0</v>
      </c>
      <c r="I47" s="62"/>
      <c r="J47" s="62">
        <f t="shared" si="2"/>
        <v>378.45</v>
      </c>
    </row>
    <row r="48" spans="1:10" s="53" customFormat="1">
      <c r="A48" s="66" t="s">
        <v>178</v>
      </c>
      <c r="B48" s="67">
        <v>70.3</v>
      </c>
      <c r="C48" s="67">
        <v>1110.74</v>
      </c>
      <c r="D48" s="67">
        <v>5.7</v>
      </c>
      <c r="E48" s="67">
        <v>400.71</v>
      </c>
      <c r="F48" s="67">
        <v>384.08</v>
      </c>
      <c r="G48" s="62">
        <v>0</v>
      </c>
      <c r="H48" s="65">
        <v>0</v>
      </c>
      <c r="I48" s="62"/>
      <c r="J48" s="62">
        <f t="shared" si="2"/>
        <v>710.03</v>
      </c>
    </row>
    <row r="49" spans="1:10" s="53" customFormat="1">
      <c r="A49" s="66" t="s">
        <v>179</v>
      </c>
      <c r="B49" s="67">
        <v>107</v>
      </c>
      <c r="C49" s="67">
        <v>1690.6</v>
      </c>
      <c r="D49" s="67">
        <v>8.99</v>
      </c>
      <c r="E49" s="67">
        <v>961.93</v>
      </c>
      <c r="F49" s="67">
        <v>922.02</v>
      </c>
      <c r="G49" s="62">
        <v>0</v>
      </c>
      <c r="H49" s="65">
        <v>0</v>
      </c>
      <c r="I49" s="62"/>
      <c r="J49" s="62">
        <f t="shared" si="2"/>
        <v>728.67</v>
      </c>
    </row>
    <row r="50" spans="1:10" s="53" customFormat="1">
      <c r="A50" s="66" t="s">
        <v>180</v>
      </c>
      <c r="B50" s="67">
        <v>78.099999999999994</v>
      </c>
      <c r="C50" s="67">
        <v>1233.98</v>
      </c>
      <c r="D50" s="67">
        <v>6.17</v>
      </c>
      <c r="E50" s="67">
        <v>481.88</v>
      </c>
      <c r="F50" s="67">
        <v>461.89</v>
      </c>
      <c r="G50" s="62">
        <v>0</v>
      </c>
      <c r="H50" s="63">
        <v>0</v>
      </c>
      <c r="I50" s="62"/>
      <c r="J50" s="62">
        <f t="shared" si="2"/>
        <v>752.1</v>
      </c>
    </row>
    <row r="51" spans="1:10" s="53" customFormat="1">
      <c r="A51" s="66" t="s">
        <v>181</v>
      </c>
      <c r="B51" s="67">
        <v>62</v>
      </c>
      <c r="C51" s="67">
        <v>979.6</v>
      </c>
      <c r="D51" s="67">
        <v>6.17</v>
      </c>
      <c r="E51" s="67">
        <v>382.54</v>
      </c>
      <c r="F51" s="67">
        <v>366.67</v>
      </c>
      <c r="G51" s="62">
        <v>0</v>
      </c>
      <c r="H51" s="63">
        <v>0</v>
      </c>
      <c r="I51" s="62"/>
      <c r="J51" s="62">
        <f t="shared" si="2"/>
        <v>597.05999999999995</v>
      </c>
    </row>
    <row r="52" spans="1:10" s="53" customFormat="1">
      <c r="A52" s="66" t="s">
        <v>182</v>
      </c>
      <c r="B52" s="67">
        <v>66.7</v>
      </c>
      <c r="C52" s="67">
        <v>1053.8599999999999</v>
      </c>
      <c r="D52" s="67">
        <v>6.65</v>
      </c>
      <c r="E52" s="67">
        <v>443.56</v>
      </c>
      <c r="F52" s="67">
        <v>425.16</v>
      </c>
      <c r="G52" s="62">
        <v>0</v>
      </c>
      <c r="H52" s="65">
        <v>0</v>
      </c>
      <c r="I52" s="62"/>
      <c r="J52" s="62">
        <f t="shared" si="2"/>
        <v>610.29999999999995</v>
      </c>
    </row>
    <row r="53" spans="1:10" s="53" customFormat="1">
      <c r="A53" s="63" t="s">
        <v>44</v>
      </c>
      <c r="B53" s="68">
        <f>SUM(B54:B56)</f>
        <v>99.9</v>
      </c>
      <c r="C53" s="68">
        <f t="shared" ref="C53:I53" si="5">SUM(C54:C56)</f>
        <v>1578.42</v>
      </c>
      <c r="D53" s="68"/>
      <c r="E53" s="68">
        <f t="shared" si="5"/>
        <v>597.91</v>
      </c>
      <c r="F53" s="68">
        <f t="shared" si="5"/>
        <v>573.1</v>
      </c>
      <c r="G53" s="68">
        <f t="shared" si="5"/>
        <v>20</v>
      </c>
      <c r="H53" s="68">
        <f t="shared" si="5"/>
        <v>498.37</v>
      </c>
      <c r="I53" s="68">
        <f t="shared" si="5"/>
        <v>74.73</v>
      </c>
      <c r="J53" s="60">
        <f t="shared" si="2"/>
        <v>980.51</v>
      </c>
    </row>
    <row r="54" spans="1:10" s="53" customFormat="1">
      <c r="A54" s="65" t="s">
        <v>183</v>
      </c>
      <c r="B54" s="68"/>
      <c r="C54" s="68"/>
      <c r="D54" s="68"/>
      <c r="E54" s="68"/>
      <c r="F54" s="68"/>
      <c r="G54" s="62">
        <v>20</v>
      </c>
      <c r="H54" s="65">
        <v>498.37</v>
      </c>
      <c r="I54" s="62">
        <v>74.73</v>
      </c>
      <c r="J54" s="62">
        <f t="shared" si="2"/>
        <v>0</v>
      </c>
    </row>
    <row r="55" spans="1:10" s="53" customFormat="1">
      <c r="A55" s="64" t="s">
        <v>184</v>
      </c>
      <c r="B55" s="67">
        <v>76.8</v>
      </c>
      <c r="C55" s="67">
        <v>1213.44</v>
      </c>
      <c r="D55" s="67">
        <v>5.37</v>
      </c>
      <c r="E55" s="67">
        <v>412.42</v>
      </c>
      <c r="F55" s="67">
        <v>395.31</v>
      </c>
      <c r="G55" s="62">
        <v>0</v>
      </c>
      <c r="H55" s="65">
        <v>0</v>
      </c>
      <c r="I55" s="62"/>
      <c r="J55" s="62">
        <f t="shared" si="2"/>
        <v>801.02</v>
      </c>
    </row>
    <row r="56" spans="1:10" s="53" customFormat="1">
      <c r="A56" s="64" t="s">
        <v>185</v>
      </c>
      <c r="B56" s="67">
        <v>23.1</v>
      </c>
      <c r="C56" s="67">
        <v>364.98</v>
      </c>
      <c r="D56" s="67">
        <v>8.0299999999999994</v>
      </c>
      <c r="E56" s="67">
        <v>185.49</v>
      </c>
      <c r="F56" s="67">
        <v>177.79</v>
      </c>
      <c r="G56" s="62">
        <v>0</v>
      </c>
      <c r="H56" s="65">
        <v>0</v>
      </c>
      <c r="I56" s="62"/>
      <c r="J56" s="62">
        <f t="shared" si="2"/>
        <v>179.49</v>
      </c>
    </row>
    <row r="57" spans="1:10" s="53" customFormat="1">
      <c r="A57" s="63" t="s">
        <v>45</v>
      </c>
      <c r="B57" s="68">
        <f>SUM(B58:B61)</f>
        <v>188</v>
      </c>
      <c r="C57" s="68">
        <f t="shared" ref="C57:I57" si="6">SUM(C58:C61)</f>
        <v>2970.4</v>
      </c>
      <c r="D57" s="68"/>
      <c r="E57" s="68">
        <f t="shared" si="6"/>
        <v>1286.32</v>
      </c>
      <c r="F57" s="68">
        <f t="shared" si="6"/>
        <v>1232.96</v>
      </c>
      <c r="G57" s="68">
        <f t="shared" si="6"/>
        <v>56.38</v>
      </c>
      <c r="H57" s="68">
        <f t="shared" si="6"/>
        <v>1075</v>
      </c>
      <c r="I57" s="68">
        <f t="shared" si="6"/>
        <v>157.96</v>
      </c>
      <c r="J57" s="60">
        <f t="shared" si="2"/>
        <v>1684.08</v>
      </c>
    </row>
    <row r="58" spans="1:10" s="53" customFormat="1">
      <c r="A58" s="64" t="s">
        <v>186</v>
      </c>
      <c r="B58" s="68"/>
      <c r="C58" s="68"/>
      <c r="D58" s="68"/>
      <c r="E58" s="68"/>
      <c r="F58" s="68"/>
      <c r="G58" s="62">
        <v>56.38</v>
      </c>
      <c r="H58" s="65">
        <v>1075</v>
      </c>
      <c r="I58" s="62">
        <v>157.96</v>
      </c>
      <c r="J58" s="62">
        <f t="shared" si="2"/>
        <v>0</v>
      </c>
    </row>
    <row r="59" spans="1:10" s="53" customFormat="1">
      <c r="A59" s="64" t="s">
        <v>187</v>
      </c>
      <c r="B59" s="67">
        <v>96.1</v>
      </c>
      <c r="C59" s="67">
        <v>1518.38</v>
      </c>
      <c r="D59" s="67">
        <v>6.02</v>
      </c>
      <c r="E59" s="67">
        <v>578.52</v>
      </c>
      <c r="F59" s="67">
        <v>554.52</v>
      </c>
      <c r="G59" s="62">
        <v>0</v>
      </c>
      <c r="H59" s="65">
        <v>0</v>
      </c>
      <c r="I59" s="62"/>
      <c r="J59" s="62">
        <f t="shared" si="2"/>
        <v>939.86</v>
      </c>
    </row>
    <row r="60" spans="1:10" s="53" customFormat="1">
      <c r="A60" s="64" t="s">
        <v>188</v>
      </c>
      <c r="B60" s="67">
        <v>52.5</v>
      </c>
      <c r="C60" s="67">
        <v>829.5</v>
      </c>
      <c r="D60" s="67">
        <v>6.48</v>
      </c>
      <c r="E60" s="67">
        <v>340.2</v>
      </c>
      <c r="F60" s="67">
        <v>326.08999999999997</v>
      </c>
      <c r="G60" s="62">
        <v>0</v>
      </c>
      <c r="H60" s="65">
        <v>0</v>
      </c>
      <c r="I60" s="62"/>
      <c r="J60" s="62">
        <f t="shared" si="2"/>
        <v>489.3</v>
      </c>
    </row>
    <row r="61" spans="1:10" s="53" customFormat="1">
      <c r="A61" s="64" t="s">
        <v>189</v>
      </c>
      <c r="B61" s="67">
        <v>39.4</v>
      </c>
      <c r="C61" s="67">
        <v>622.52</v>
      </c>
      <c r="D61" s="67">
        <v>9.33</v>
      </c>
      <c r="E61" s="67">
        <v>367.6</v>
      </c>
      <c r="F61" s="67">
        <v>352.35</v>
      </c>
      <c r="G61" s="62">
        <v>0</v>
      </c>
      <c r="H61" s="65">
        <v>0</v>
      </c>
      <c r="I61" s="62"/>
      <c r="J61" s="62">
        <f t="shared" si="2"/>
        <v>254.92</v>
      </c>
    </row>
    <row r="62" spans="1:10" s="53" customFormat="1">
      <c r="A62" s="63" t="s">
        <v>46</v>
      </c>
      <c r="B62" s="68">
        <f>SUM(B63:B67)</f>
        <v>161.5</v>
      </c>
      <c r="C62" s="68">
        <f t="shared" ref="C62:I62" si="7">SUM(C63:C67)</f>
        <v>2551.6999999999998</v>
      </c>
      <c r="D62" s="68"/>
      <c r="E62" s="68">
        <f t="shared" si="7"/>
        <v>1188.82</v>
      </c>
      <c r="F62" s="68">
        <f t="shared" si="7"/>
        <v>1139.5</v>
      </c>
      <c r="G62" s="68">
        <f t="shared" si="7"/>
        <v>28.66</v>
      </c>
      <c r="H62" s="68">
        <f t="shared" si="7"/>
        <v>1002.18</v>
      </c>
      <c r="I62" s="68">
        <f t="shared" si="7"/>
        <v>137.32</v>
      </c>
      <c r="J62" s="60">
        <f t="shared" si="2"/>
        <v>1362.88</v>
      </c>
    </row>
    <row r="63" spans="1:10" s="53" customFormat="1">
      <c r="A63" s="64" t="s">
        <v>190</v>
      </c>
      <c r="B63" s="68"/>
      <c r="C63" s="68"/>
      <c r="D63" s="68"/>
      <c r="E63" s="68"/>
      <c r="F63" s="68"/>
      <c r="G63" s="62">
        <v>28.66</v>
      </c>
      <c r="H63" s="65">
        <v>1002.18</v>
      </c>
      <c r="I63" s="62">
        <v>137.32</v>
      </c>
      <c r="J63" s="62">
        <f t="shared" si="2"/>
        <v>0</v>
      </c>
    </row>
    <row r="64" spans="1:10" s="53" customFormat="1">
      <c r="A64" s="64" t="s">
        <v>191</v>
      </c>
      <c r="B64" s="67">
        <v>54.4</v>
      </c>
      <c r="C64" s="67">
        <v>859.52</v>
      </c>
      <c r="D64" s="67">
        <v>7.56</v>
      </c>
      <c r="E64" s="67">
        <v>411.26</v>
      </c>
      <c r="F64" s="67">
        <v>394.2</v>
      </c>
      <c r="G64" s="62">
        <v>0</v>
      </c>
      <c r="H64" s="65">
        <v>0</v>
      </c>
      <c r="I64" s="62"/>
      <c r="J64" s="62">
        <f t="shared" si="2"/>
        <v>448.26</v>
      </c>
    </row>
    <row r="65" spans="1:10" s="53" customFormat="1">
      <c r="A65" s="64" t="s">
        <v>192</v>
      </c>
      <c r="B65" s="67">
        <v>29.3</v>
      </c>
      <c r="C65" s="67">
        <v>462.94</v>
      </c>
      <c r="D65" s="67">
        <v>7.08</v>
      </c>
      <c r="E65" s="67">
        <v>207.44</v>
      </c>
      <c r="F65" s="67">
        <v>198.83</v>
      </c>
      <c r="G65" s="62">
        <v>0</v>
      </c>
      <c r="H65" s="65">
        <v>0</v>
      </c>
      <c r="I65" s="62"/>
      <c r="J65" s="62">
        <f t="shared" si="2"/>
        <v>255.5</v>
      </c>
    </row>
    <row r="66" spans="1:10" s="53" customFormat="1">
      <c r="A66" s="64" t="s">
        <v>193</v>
      </c>
      <c r="B66" s="67">
        <v>40.200000000000003</v>
      </c>
      <c r="C66" s="67">
        <v>635.16</v>
      </c>
      <c r="D66" s="67">
        <v>7.56</v>
      </c>
      <c r="E66" s="67">
        <v>303.91000000000003</v>
      </c>
      <c r="F66" s="67">
        <v>291.3</v>
      </c>
      <c r="G66" s="62">
        <v>0</v>
      </c>
      <c r="H66" s="65">
        <v>0</v>
      </c>
      <c r="I66" s="62"/>
      <c r="J66" s="62">
        <f t="shared" si="2"/>
        <v>331.25</v>
      </c>
    </row>
    <row r="67" spans="1:10" s="53" customFormat="1">
      <c r="A67" s="64" t="s">
        <v>194</v>
      </c>
      <c r="B67" s="67">
        <v>37.6</v>
      </c>
      <c r="C67" s="67">
        <v>594.08000000000004</v>
      </c>
      <c r="D67" s="67">
        <v>7.08</v>
      </c>
      <c r="E67" s="67">
        <v>266.20999999999998</v>
      </c>
      <c r="F67" s="67">
        <v>255.17</v>
      </c>
      <c r="G67" s="62">
        <v>0</v>
      </c>
      <c r="H67" s="65">
        <v>0</v>
      </c>
      <c r="I67" s="62"/>
      <c r="J67" s="62">
        <f t="shared" si="2"/>
        <v>327.87</v>
      </c>
    </row>
    <row r="68" spans="1:10" s="53" customFormat="1">
      <c r="A68" s="63" t="s">
        <v>47</v>
      </c>
      <c r="B68" s="68">
        <f>SUM(B69:B72)</f>
        <v>78.2</v>
      </c>
      <c r="C68" s="68">
        <f t="shared" ref="C68:I68" si="8">SUM(C69:C72)</f>
        <v>1235.56</v>
      </c>
      <c r="D68" s="68"/>
      <c r="E68" s="68">
        <f t="shared" si="8"/>
        <v>454.26</v>
      </c>
      <c r="F68" s="68">
        <f t="shared" si="8"/>
        <v>435.41</v>
      </c>
      <c r="G68" s="68">
        <f t="shared" si="8"/>
        <v>24.84</v>
      </c>
      <c r="H68" s="68">
        <f t="shared" si="8"/>
        <v>389.85</v>
      </c>
      <c r="I68" s="68">
        <f t="shared" si="8"/>
        <v>45.56</v>
      </c>
      <c r="J68" s="60">
        <f t="shared" si="2"/>
        <v>781.3</v>
      </c>
    </row>
    <row r="69" spans="1:10" s="53" customFormat="1">
      <c r="A69" s="64" t="s">
        <v>195</v>
      </c>
      <c r="B69" s="68"/>
      <c r="C69" s="68"/>
      <c r="D69" s="68"/>
      <c r="E69" s="68"/>
      <c r="F69" s="68"/>
      <c r="G69" s="62">
        <v>24.84</v>
      </c>
      <c r="H69" s="65">
        <v>389.85</v>
      </c>
      <c r="I69" s="62">
        <v>45.56</v>
      </c>
      <c r="J69" s="62">
        <f t="shared" si="2"/>
        <v>0</v>
      </c>
    </row>
    <row r="70" spans="1:10" s="53" customFormat="1">
      <c r="A70" s="64" t="s">
        <v>196</v>
      </c>
      <c r="B70" s="67">
        <v>36.5</v>
      </c>
      <c r="C70" s="67">
        <v>576.70000000000005</v>
      </c>
      <c r="D70" s="67">
        <v>4.45</v>
      </c>
      <c r="E70" s="67">
        <v>162.43</v>
      </c>
      <c r="F70" s="67">
        <v>155.69</v>
      </c>
      <c r="G70" s="62">
        <v>0</v>
      </c>
      <c r="H70" s="65">
        <v>0</v>
      </c>
      <c r="I70" s="62"/>
      <c r="J70" s="62">
        <f t="shared" si="2"/>
        <v>414.27</v>
      </c>
    </row>
    <row r="71" spans="1:10" s="53" customFormat="1">
      <c r="A71" s="64" t="s">
        <v>197</v>
      </c>
      <c r="B71" s="67">
        <v>13.7</v>
      </c>
      <c r="C71" s="67">
        <v>216.46</v>
      </c>
      <c r="D71" s="67">
        <v>4.8899999999999997</v>
      </c>
      <c r="E71" s="67">
        <v>66.989999999999995</v>
      </c>
      <c r="F71" s="67">
        <v>64.209999999999994</v>
      </c>
      <c r="G71" s="62">
        <v>0</v>
      </c>
      <c r="H71" s="65">
        <v>0</v>
      </c>
      <c r="I71" s="62"/>
      <c r="J71" s="62">
        <f t="shared" si="2"/>
        <v>149.47</v>
      </c>
    </row>
    <row r="72" spans="1:10" s="53" customFormat="1">
      <c r="A72" s="64" t="s">
        <v>198</v>
      </c>
      <c r="B72" s="67">
        <v>28</v>
      </c>
      <c r="C72" s="67">
        <v>442.4</v>
      </c>
      <c r="D72" s="67">
        <v>8.0299999999999994</v>
      </c>
      <c r="E72" s="67">
        <v>224.84</v>
      </c>
      <c r="F72" s="67">
        <v>215.51</v>
      </c>
      <c r="G72" s="62">
        <v>0</v>
      </c>
      <c r="H72" s="65">
        <v>0</v>
      </c>
      <c r="I72" s="62"/>
      <c r="J72" s="62">
        <f t="shared" ref="J72:J135" si="9">C72-E72</f>
        <v>217.56</v>
      </c>
    </row>
    <row r="73" spans="1:10" s="53" customFormat="1">
      <c r="A73" s="63" t="s">
        <v>48</v>
      </c>
      <c r="B73" s="68">
        <f>SUM(B74:B77)</f>
        <v>150</v>
      </c>
      <c r="C73" s="68">
        <f t="shared" ref="C73:I73" si="10">SUM(C74:C77)</f>
        <v>2370</v>
      </c>
      <c r="D73" s="68"/>
      <c r="E73" s="68">
        <f t="shared" si="10"/>
        <v>960.33</v>
      </c>
      <c r="F73" s="68">
        <f t="shared" si="10"/>
        <v>920.49</v>
      </c>
      <c r="G73" s="68">
        <f t="shared" si="10"/>
        <v>73.41</v>
      </c>
      <c r="H73" s="68">
        <f t="shared" si="10"/>
        <v>795.93</v>
      </c>
      <c r="I73" s="68">
        <f t="shared" si="10"/>
        <v>124.56</v>
      </c>
      <c r="J73" s="60">
        <f t="shared" si="9"/>
        <v>1409.67</v>
      </c>
    </row>
    <row r="74" spans="1:10" s="53" customFormat="1">
      <c r="A74" s="64" t="s">
        <v>199</v>
      </c>
      <c r="B74" s="68"/>
      <c r="C74" s="68"/>
      <c r="D74" s="68"/>
      <c r="E74" s="68"/>
      <c r="F74" s="68"/>
      <c r="G74" s="62">
        <v>73.41</v>
      </c>
      <c r="H74" s="65">
        <v>795.93</v>
      </c>
      <c r="I74" s="62">
        <v>124.56</v>
      </c>
      <c r="J74" s="62">
        <f t="shared" si="9"/>
        <v>0</v>
      </c>
    </row>
    <row r="75" spans="1:10" s="53" customFormat="1">
      <c r="A75" s="64" t="s">
        <v>200</v>
      </c>
      <c r="B75" s="67">
        <v>62.9</v>
      </c>
      <c r="C75" s="67">
        <v>993.82</v>
      </c>
      <c r="D75" s="67">
        <v>6.6</v>
      </c>
      <c r="E75" s="67">
        <v>415.14</v>
      </c>
      <c r="F75" s="67">
        <v>397.92</v>
      </c>
      <c r="G75" s="62">
        <v>0</v>
      </c>
      <c r="H75" s="65">
        <v>0</v>
      </c>
      <c r="I75" s="62"/>
      <c r="J75" s="62">
        <f t="shared" si="9"/>
        <v>578.67999999999995</v>
      </c>
    </row>
    <row r="76" spans="1:10" s="53" customFormat="1">
      <c r="A76" s="64" t="s">
        <v>201</v>
      </c>
      <c r="B76" s="67">
        <v>47</v>
      </c>
      <c r="C76" s="67">
        <v>742.6</v>
      </c>
      <c r="D76" s="67">
        <v>6.6</v>
      </c>
      <c r="E76" s="67">
        <v>310.2</v>
      </c>
      <c r="F76" s="67">
        <v>297.33</v>
      </c>
      <c r="G76" s="62">
        <v>0</v>
      </c>
      <c r="H76" s="65">
        <v>0</v>
      </c>
      <c r="I76" s="62"/>
      <c r="J76" s="62">
        <f t="shared" si="9"/>
        <v>432.4</v>
      </c>
    </row>
    <row r="77" spans="1:10" s="53" customFormat="1">
      <c r="A77" s="64" t="s">
        <v>202</v>
      </c>
      <c r="B77" s="67">
        <v>40.1</v>
      </c>
      <c r="C77" s="67">
        <v>633.58000000000004</v>
      </c>
      <c r="D77" s="67">
        <v>5.86</v>
      </c>
      <c r="E77" s="67">
        <v>234.99</v>
      </c>
      <c r="F77" s="67">
        <v>225.24</v>
      </c>
      <c r="G77" s="62">
        <v>0</v>
      </c>
      <c r="H77" s="65">
        <v>0</v>
      </c>
      <c r="I77" s="62"/>
      <c r="J77" s="62">
        <f t="shared" si="9"/>
        <v>398.59</v>
      </c>
    </row>
    <row r="78" spans="1:10" s="53" customFormat="1">
      <c r="A78" s="63" t="s">
        <v>49</v>
      </c>
      <c r="B78" s="68">
        <f>SUM(B79:B82)</f>
        <v>93.6</v>
      </c>
      <c r="C78" s="68">
        <f t="shared" ref="C78:I78" si="11">SUM(C79:C82)</f>
        <v>1478.88</v>
      </c>
      <c r="D78" s="68"/>
      <c r="E78" s="68">
        <f t="shared" si="11"/>
        <v>612.63</v>
      </c>
      <c r="F78" s="68">
        <f t="shared" si="11"/>
        <v>587.21</v>
      </c>
      <c r="G78" s="68">
        <f t="shared" si="11"/>
        <v>96.38</v>
      </c>
      <c r="H78" s="68">
        <f t="shared" si="11"/>
        <v>514.29</v>
      </c>
      <c r="I78" s="68">
        <f t="shared" si="11"/>
        <v>72.92</v>
      </c>
      <c r="J78" s="60">
        <f t="shared" si="9"/>
        <v>866.25</v>
      </c>
    </row>
    <row r="79" spans="1:10" s="53" customFormat="1">
      <c r="A79" s="64" t="s">
        <v>203</v>
      </c>
      <c r="B79" s="68"/>
      <c r="C79" s="68"/>
      <c r="D79" s="68"/>
      <c r="E79" s="68"/>
      <c r="F79" s="68"/>
      <c r="G79" s="62">
        <v>96.38</v>
      </c>
      <c r="H79" s="65">
        <v>514.29</v>
      </c>
      <c r="I79" s="62">
        <v>72.92</v>
      </c>
      <c r="J79" s="62">
        <f t="shared" si="9"/>
        <v>0</v>
      </c>
    </row>
    <row r="80" spans="1:10" s="53" customFormat="1">
      <c r="A80" s="64" t="s">
        <v>204</v>
      </c>
      <c r="B80" s="67">
        <v>55.8</v>
      </c>
      <c r="C80" s="67">
        <v>881.64</v>
      </c>
      <c r="D80" s="67">
        <v>6.48</v>
      </c>
      <c r="E80" s="67">
        <v>361.58</v>
      </c>
      <c r="F80" s="67">
        <v>346.58</v>
      </c>
      <c r="G80" s="62">
        <v>0</v>
      </c>
      <c r="H80" s="65">
        <v>0</v>
      </c>
      <c r="I80" s="62"/>
      <c r="J80" s="62">
        <f t="shared" si="9"/>
        <v>520.05999999999995</v>
      </c>
    </row>
    <row r="81" spans="1:10" s="53" customFormat="1">
      <c r="A81" s="64" t="s">
        <v>205</v>
      </c>
      <c r="B81" s="67">
        <v>18.7</v>
      </c>
      <c r="C81" s="67">
        <v>295.45999999999998</v>
      </c>
      <c r="D81" s="67">
        <v>6.96</v>
      </c>
      <c r="E81" s="67">
        <v>130.15</v>
      </c>
      <c r="F81" s="67">
        <v>124.75</v>
      </c>
      <c r="G81" s="62">
        <v>0</v>
      </c>
      <c r="H81" s="65">
        <v>0</v>
      </c>
      <c r="I81" s="62"/>
      <c r="J81" s="62">
        <f t="shared" si="9"/>
        <v>165.31</v>
      </c>
    </row>
    <row r="82" spans="1:10" s="53" customFormat="1">
      <c r="A82" s="64" t="s">
        <v>206</v>
      </c>
      <c r="B82" s="67">
        <v>19.100000000000001</v>
      </c>
      <c r="C82" s="67">
        <v>301.77999999999997</v>
      </c>
      <c r="D82" s="67">
        <v>6.33</v>
      </c>
      <c r="E82" s="67">
        <v>120.9</v>
      </c>
      <c r="F82" s="67">
        <v>115.88</v>
      </c>
      <c r="G82" s="62">
        <v>0</v>
      </c>
      <c r="H82" s="65">
        <v>0</v>
      </c>
      <c r="I82" s="62"/>
      <c r="J82" s="62">
        <f t="shared" si="9"/>
        <v>180.88</v>
      </c>
    </row>
    <row r="83" spans="1:10" s="53" customFormat="1">
      <c r="A83" s="63" t="s">
        <v>50</v>
      </c>
      <c r="B83" s="68">
        <f>SUM(B84:B86)</f>
        <v>132.1</v>
      </c>
      <c r="C83" s="68">
        <f t="shared" ref="C83:I83" si="12">SUM(C84:C86)</f>
        <v>2087.1799999999998</v>
      </c>
      <c r="D83" s="68"/>
      <c r="E83" s="68">
        <f t="shared" si="12"/>
        <v>798.85</v>
      </c>
      <c r="F83" s="68">
        <f t="shared" si="12"/>
        <v>765.71</v>
      </c>
      <c r="G83" s="68">
        <f t="shared" si="12"/>
        <v>20.32</v>
      </c>
      <c r="H83" s="68">
        <f t="shared" si="12"/>
        <v>674.92</v>
      </c>
      <c r="I83" s="68">
        <f t="shared" si="12"/>
        <v>90.79</v>
      </c>
      <c r="J83" s="60">
        <f t="shared" si="9"/>
        <v>1288.33</v>
      </c>
    </row>
    <row r="84" spans="1:10" s="53" customFormat="1">
      <c r="A84" s="64" t="s">
        <v>207</v>
      </c>
      <c r="B84" s="68"/>
      <c r="C84" s="68"/>
      <c r="D84" s="68"/>
      <c r="E84" s="68"/>
      <c r="F84" s="68"/>
      <c r="G84" s="62">
        <v>20.32</v>
      </c>
      <c r="H84" s="65">
        <v>674.92</v>
      </c>
      <c r="I84" s="62">
        <v>90.79</v>
      </c>
      <c r="J84" s="62">
        <f t="shared" si="9"/>
        <v>0</v>
      </c>
    </row>
    <row r="85" spans="1:10" s="53" customFormat="1">
      <c r="A85" s="64" t="s">
        <v>208</v>
      </c>
      <c r="B85" s="67">
        <v>68.3</v>
      </c>
      <c r="C85" s="67">
        <v>1079.1400000000001</v>
      </c>
      <c r="D85" s="67">
        <v>5.83</v>
      </c>
      <c r="E85" s="67">
        <v>398.19</v>
      </c>
      <c r="F85" s="67">
        <v>381.67</v>
      </c>
      <c r="G85" s="62">
        <v>0</v>
      </c>
      <c r="H85" s="65">
        <v>0</v>
      </c>
      <c r="I85" s="62"/>
      <c r="J85" s="62">
        <f t="shared" si="9"/>
        <v>680.95</v>
      </c>
    </row>
    <row r="86" spans="1:10" s="53" customFormat="1">
      <c r="A86" s="64" t="s">
        <v>209</v>
      </c>
      <c r="B86" s="67">
        <v>63.8</v>
      </c>
      <c r="C86" s="67">
        <v>1008.04</v>
      </c>
      <c r="D86" s="67">
        <v>6.28</v>
      </c>
      <c r="E86" s="67">
        <v>400.66</v>
      </c>
      <c r="F86" s="67">
        <v>384.04</v>
      </c>
      <c r="G86" s="62">
        <v>0</v>
      </c>
      <c r="H86" s="65">
        <v>0</v>
      </c>
      <c r="I86" s="62"/>
      <c r="J86" s="62">
        <f t="shared" si="9"/>
        <v>607.38</v>
      </c>
    </row>
    <row r="87" spans="1:10" s="53" customFormat="1">
      <c r="A87" s="63" t="s">
        <v>51</v>
      </c>
      <c r="B87" s="68">
        <f>SUM(B88:B90)</f>
        <v>132.4</v>
      </c>
      <c r="C87" s="68">
        <f t="shared" ref="C87:I87" si="13">SUM(C88:C90)</f>
        <v>2091.92</v>
      </c>
      <c r="D87" s="68"/>
      <c r="E87" s="68">
        <f t="shared" si="13"/>
        <v>958.98</v>
      </c>
      <c r="F87" s="68">
        <f t="shared" si="13"/>
        <v>919.19</v>
      </c>
      <c r="G87" s="68">
        <f t="shared" si="13"/>
        <v>23.15</v>
      </c>
      <c r="H87" s="68">
        <f t="shared" si="13"/>
        <v>811.73</v>
      </c>
      <c r="I87" s="68">
        <f t="shared" si="13"/>
        <v>107.46</v>
      </c>
      <c r="J87" s="60">
        <f t="shared" si="9"/>
        <v>1132.94</v>
      </c>
    </row>
    <row r="88" spans="1:10" s="53" customFormat="1">
      <c r="A88" s="64" t="s">
        <v>210</v>
      </c>
      <c r="B88" s="68"/>
      <c r="C88" s="68"/>
      <c r="D88" s="68"/>
      <c r="E88" s="68"/>
      <c r="F88" s="68"/>
      <c r="G88" s="62">
        <v>23.15</v>
      </c>
      <c r="H88" s="65">
        <v>811.73</v>
      </c>
      <c r="I88" s="62">
        <v>107.46</v>
      </c>
      <c r="J88" s="62">
        <f t="shared" si="9"/>
        <v>0</v>
      </c>
    </row>
    <row r="89" spans="1:10" s="53" customFormat="1">
      <c r="A89" s="64" t="s">
        <v>211</v>
      </c>
      <c r="B89" s="67">
        <v>51.8</v>
      </c>
      <c r="C89" s="67">
        <v>818.44</v>
      </c>
      <c r="D89" s="67">
        <v>7.45</v>
      </c>
      <c r="E89" s="67">
        <v>385.91</v>
      </c>
      <c r="F89" s="67">
        <v>369.9</v>
      </c>
      <c r="G89" s="62">
        <v>0</v>
      </c>
      <c r="H89" s="65">
        <v>0</v>
      </c>
      <c r="I89" s="62"/>
      <c r="J89" s="62">
        <f t="shared" si="9"/>
        <v>432.53</v>
      </c>
    </row>
    <row r="90" spans="1:10" s="53" customFormat="1">
      <c r="A90" s="64" t="s">
        <v>212</v>
      </c>
      <c r="B90" s="67">
        <v>80.599999999999994</v>
      </c>
      <c r="C90" s="67">
        <v>1273.48</v>
      </c>
      <c r="D90" s="67">
        <v>7.11</v>
      </c>
      <c r="E90" s="67">
        <v>573.07000000000005</v>
      </c>
      <c r="F90" s="67">
        <v>549.29</v>
      </c>
      <c r="G90" s="62">
        <v>0</v>
      </c>
      <c r="H90" s="65">
        <v>0</v>
      </c>
      <c r="I90" s="62"/>
      <c r="J90" s="62">
        <f t="shared" si="9"/>
        <v>700.41</v>
      </c>
    </row>
    <row r="91" spans="1:10" s="53" customFormat="1">
      <c r="A91" s="63" t="s">
        <v>52</v>
      </c>
      <c r="B91" s="68">
        <f>SUM(B92:B96)</f>
        <v>121.4</v>
      </c>
      <c r="C91" s="68">
        <f t="shared" ref="C91:I91" si="14">SUM(C92:C96)</f>
        <v>1918.12</v>
      </c>
      <c r="D91" s="68"/>
      <c r="E91" s="68">
        <f t="shared" si="14"/>
        <v>746.35</v>
      </c>
      <c r="F91" s="68">
        <f t="shared" si="14"/>
        <v>715.39</v>
      </c>
      <c r="G91" s="68">
        <f t="shared" si="14"/>
        <v>41.01</v>
      </c>
      <c r="H91" s="68">
        <f t="shared" si="14"/>
        <v>631.58000000000004</v>
      </c>
      <c r="I91" s="68">
        <f t="shared" si="14"/>
        <v>83.81</v>
      </c>
      <c r="J91" s="60">
        <f t="shared" si="9"/>
        <v>1171.77</v>
      </c>
    </row>
    <row r="92" spans="1:10" s="53" customFormat="1">
      <c r="A92" s="64" t="s">
        <v>213</v>
      </c>
      <c r="B92" s="68"/>
      <c r="C92" s="68"/>
      <c r="D92" s="68"/>
      <c r="E92" s="68"/>
      <c r="F92" s="68"/>
      <c r="G92" s="62">
        <v>41.01</v>
      </c>
      <c r="H92" s="65">
        <v>631.58000000000004</v>
      </c>
      <c r="I92" s="62">
        <v>83.81</v>
      </c>
      <c r="J92" s="62">
        <f t="shared" si="9"/>
        <v>0</v>
      </c>
    </row>
    <row r="93" spans="1:10" s="53" customFormat="1">
      <c r="A93" s="64" t="s">
        <v>214</v>
      </c>
      <c r="B93" s="67">
        <v>69.3</v>
      </c>
      <c r="C93" s="67">
        <v>1094.94</v>
      </c>
      <c r="D93" s="67">
        <v>6.02</v>
      </c>
      <c r="E93" s="67">
        <v>417.19</v>
      </c>
      <c r="F93" s="67">
        <v>399.88</v>
      </c>
      <c r="G93" s="62">
        <v>0</v>
      </c>
      <c r="H93" s="65">
        <v>0</v>
      </c>
      <c r="I93" s="62"/>
      <c r="J93" s="62">
        <f t="shared" si="9"/>
        <v>677.75</v>
      </c>
    </row>
    <row r="94" spans="1:10" s="53" customFormat="1">
      <c r="A94" s="64" t="s">
        <v>215</v>
      </c>
      <c r="B94" s="67">
        <v>17</v>
      </c>
      <c r="C94" s="67">
        <v>268.60000000000002</v>
      </c>
      <c r="D94" s="67">
        <v>5.04</v>
      </c>
      <c r="E94" s="67">
        <v>85.68</v>
      </c>
      <c r="F94" s="67">
        <v>82.13</v>
      </c>
      <c r="G94" s="62">
        <v>0</v>
      </c>
      <c r="H94" s="65">
        <v>0</v>
      </c>
      <c r="I94" s="62"/>
      <c r="J94" s="62">
        <f t="shared" si="9"/>
        <v>182.92</v>
      </c>
    </row>
    <row r="95" spans="1:10" s="53" customFormat="1">
      <c r="A95" s="64" t="s">
        <v>216</v>
      </c>
      <c r="B95" s="67">
        <v>30.6</v>
      </c>
      <c r="C95" s="67">
        <v>483.48</v>
      </c>
      <c r="D95" s="67">
        <v>6.77</v>
      </c>
      <c r="E95" s="67">
        <v>207.16</v>
      </c>
      <c r="F95" s="67">
        <v>198.57</v>
      </c>
      <c r="G95" s="62">
        <v>0</v>
      </c>
      <c r="H95" s="65">
        <v>0</v>
      </c>
      <c r="I95" s="62"/>
      <c r="J95" s="62">
        <f t="shared" si="9"/>
        <v>276.32</v>
      </c>
    </row>
    <row r="96" spans="1:10" s="53" customFormat="1">
      <c r="A96" s="64" t="s">
        <v>217</v>
      </c>
      <c r="B96" s="67">
        <v>4.5</v>
      </c>
      <c r="C96" s="67">
        <v>71.099999999999994</v>
      </c>
      <c r="D96" s="67">
        <v>8.07</v>
      </c>
      <c r="E96" s="67">
        <v>36.32</v>
      </c>
      <c r="F96" s="67">
        <v>34.81</v>
      </c>
      <c r="G96" s="62">
        <v>0</v>
      </c>
      <c r="H96" s="65">
        <v>0</v>
      </c>
      <c r="I96" s="62"/>
      <c r="J96" s="62">
        <f t="shared" si="9"/>
        <v>34.78</v>
      </c>
    </row>
    <row r="97" spans="1:10" s="53" customFormat="1">
      <c r="A97" s="63" t="s">
        <v>53</v>
      </c>
      <c r="B97" s="68">
        <f>SUM(B98:B101)</f>
        <v>196</v>
      </c>
      <c r="C97" s="68">
        <f t="shared" ref="C97:I97" si="15">SUM(C98:C101)</f>
        <v>3096.8</v>
      </c>
      <c r="D97" s="68"/>
      <c r="E97" s="68">
        <f t="shared" si="15"/>
        <v>1433.25</v>
      </c>
      <c r="F97" s="68">
        <f t="shared" si="15"/>
        <v>1373.78</v>
      </c>
      <c r="G97" s="68">
        <f t="shared" si="15"/>
        <v>166.43</v>
      </c>
      <c r="H97" s="68">
        <f t="shared" si="15"/>
        <v>1206.4000000000001</v>
      </c>
      <c r="I97" s="68">
        <f t="shared" si="15"/>
        <v>167.38</v>
      </c>
      <c r="J97" s="60">
        <f t="shared" si="9"/>
        <v>1663.55</v>
      </c>
    </row>
    <row r="98" spans="1:10" s="53" customFormat="1">
      <c r="A98" s="64" t="s">
        <v>218</v>
      </c>
      <c r="B98" s="68"/>
      <c r="C98" s="68"/>
      <c r="D98" s="68"/>
      <c r="E98" s="68"/>
      <c r="F98" s="68"/>
      <c r="G98" s="62">
        <v>166.43</v>
      </c>
      <c r="H98" s="65">
        <v>1206.4000000000001</v>
      </c>
      <c r="I98" s="62">
        <v>167.38</v>
      </c>
      <c r="J98" s="62">
        <f t="shared" si="9"/>
        <v>0</v>
      </c>
    </row>
    <row r="99" spans="1:10" s="53" customFormat="1">
      <c r="A99" s="64" t="s">
        <v>219</v>
      </c>
      <c r="B99" s="67">
        <v>72.099999999999994</v>
      </c>
      <c r="C99" s="67">
        <v>1139.18</v>
      </c>
      <c r="D99" s="67">
        <v>7.27</v>
      </c>
      <c r="E99" s="67">
        <v>524.16999999999996</v>
      </c>
      <c r="F99" s="67">
        <v>502.42</v>
      </c>
      <c r="G99" s="62">
        <v>0</v>
      </c>
      <c r="H99" s="65">
        <v>0</v>
      </c>
      <c r="I99" s="62"/>
      <c r="J99" s="62">
        <f t="shared" si="9"/>
        <v>615.01</v>
      </c>
    </row>
    <row r="100" spans="1:10" s="53" customFormat="1">
      <c r="A100" s="64" t="s">
        <v>220</v>
      </c>
      <c r="B100" s="67">
        <v>61.5</v>
      </c>
      <c r="C100" s="67">
        <v>971.7</v>
      </c>
      <c r="D100" s="67">
        <v>7.72</v>
      </c>
      <c r="E100" s="67">
        <v>474.78</v>
      </c>
      <c r="F100" s="67">
        <v>455.08</v>
      </c>
      <c r="G100" s="62">
        <v>0</v>
      </c>
      <c r="H100" s="65">
        <v>0</v>
      </c>
      <c r="I100" s="62"/>
      <c r="J100" s="62">
        <f t="shared" si="9"/>
        <v>496.92</v>
      </c>
    </row>
    <row r="101" spans="1:10" s="53" customFormat="1">
      <c r="A101" s="64" t="s">
        <v>221</v>
      </c>
      <c r="B101" s="67">
        <v>62.4</v>
      </c>
      <c r="C101" s="67">
        <v>985.92</v>
      </c>
      <c r="D101" s="67">
        <v>6.96</v>
      </c>
      <c r="E101" s="67">
        <v>434.3</v>
      </c>
      <c r="F101" s="67">
        <v>416.28</v>
      </c>
      <c r="G101" s="62">
        <v>0</v>
      </c>
      <c r="H101" s="65">
        <v>0</v>
      </c>
      <c r="I101" s="62"/>
      <c r="J101" s="62">
        <f t="shared" si="9"/>
        <v>551.62</v>
      </c>
    </row>
    <row r="102" spans="1:10" s="53" customFormat="1">
      <c r="A102" s="63" t="s">
        <v>54</v>
      </c>
      <c r="B102" s="68">
        <f>SUM(B103:B106)</f>
        <v>203.5</v>
      </c>
      <c r="C102" s="68">
        <f t="shared" ref="C102:I102" si="16">SUM(C103:C106)</f>
        <v>3215.3</v>
      </c>
      <c r="D102" s="68"/>
      <c r="E102" s="68">
        <f t="shared" si="16"/>
        <v>1647.32</v>
      </c>
      <c r="F102" s="68">
        <f t="shared" si="16"/>
        <v>1578.98</v>
      </c>
      <c r="G102" s="68">
        <f t="shared" si="16"/>
        <v>67.62</v>
      </c>
      <c r="H102" s="68">
        <f t="shared" si="16"/>
        <v>1350.76</v>
      </c>
      <c r="I102" s="68">
        <f t="shared" si="16"/>
        <v>228.22</v>
      </c>
      <c r="J102" s="60">
        <f t="shared" si="9"/>
        <v>1567.98</v>
      </c>
    </row>
    <row r="103" spans="1:10" s="53" customFormat="1">
      <c r="A103" s="64" t="s">
        <v>222</v>
      </c>
      <c r="B103" s="68"/>
      <c r="C103" s="68"/>
      <c r="D103" s="68"/>
      <c r="E103" s="68"/>
      <c r="F103" s="68"/>
      <c r="G103" s="62">
        <v>67.62</v>
      </c>
      <c r="H103" s="65">
        <v>1350.76</v>
      </c>
      <c r="I103" s="62">
        <v>228.22</v>
      </c>
      <c r="J103" s="62">
        <f t="shared" si="9"/>
        <v>0</v>
      </c>
    </row>
    <row r="104" spans="1:10" s="53" customFormat="1">
      <c r="A104" s="64" t="s">
        <v>223</v>
      </c>
      <c r="B104" s="67">
        <v>81.099999999999994</v>
      </c>
      <c r="C104" s="67">
        <v>1281.3800000000001</v>
      </c>
      <c r="D104" s="67">
        <v>5.81</v>
      </c>
      <c r="E104" s="67">
        <v>471.19</v>
      </c>
      <c r="F104" s="67">
        <v>451.64</v>
      </c>
      <c r="G104" s="62">
        <v>0</v>
      </c>
      <c r="H104" s="65">
        <v>0</v>
      </c>
      <c r="I104" s="62"/>
      <c r="J104" s="62">
        <f t="shared" si="9"/>
        <v>810.19</v>
      </c>
    </row>
    <row r="105" spans="1:10" s="53" customFormat="1">
      <c r="A105" s="64" t="s">
        <v>224</v>
      </c>
      <c r="B105" s="67">
        <v>87.5</v>
      </c>
      <c r="C105" s="67">
        <v>1382.5</v>
      </c>
      <c r="D105" s="67">
        <v>9.7799999999999994</v>
      </c>
      <c r="E105" s="67">
        <v>855.75</v>
      </c>
      <c r="F105" s="67">
        <v>820.25</v>
      </c>
      <c r="G105" s="62">
        <v>0</v>
      </c>
      <c r="H105" s="65">
        <v>0</v>
      </c>
      <c r="I105" s="62"/>
      <c r="J105" s="62">
        <f t="shared" si="9"/>
        <v>526.75</v>
      </c>
    </row>
    <row r="106" spans="1:10" s="53" customFormat="1">
      <c r="A106" s="64" t="s">
        <v>225</v>
      </c>
      <c r="B106" s="67">
        <v>34.9</v>
      </c>
      <c r="C106" s="67">
        <v>551.41999999999996</v>
      </c>
      <c r="D106" s="67">
        <v>9.18</v>
      </c>
      <c r="E106" s="67">
        <v>320.38</v>
      </c>
      <c r="F106" s="67">
        <v>307.08999999999997</v>
      </c>
      <c r="G106" s="62">
        <v>0</v>
      </c>
      <c r="H106" s="65">
        <v>0</v>
      </c>
      <c r="I106" s="62"/>
      <c r="J106" s="62">
        <f t="shared" si="9"/>
        <v>231.04</v>
      </c>
    </row>
    <row r="107" spans="1:10" s="53" customFormat="1">
      <c r="A107" s="63" t="s">
        <v>55</v>
      </c>
      <c r="B107" s="68">
        <f>SUM(B108:B110)</f>
        <v>89.3</v>
      </c>
      <c r="C107" s="68">
        <f t="shared" ref="C107:I107" si="17">SUM(C108:C110)</f>
        <v>1410.94</v>
      </c>
      <c r="D107" s="68"/>
      <c r="E107" s="68">
        <f t="shared" si="17"/>
        <v>618.85</v>
      </c>
      <c r="F107" s="68">
        <f t="shared" si="17"/>
        <v>593.16999999999996</v>
      </c>
      <c r="G107" s="68">
        <f t="shared" si="17"/>
        <v>60.97</v>
      </c>
      <c r="H107" s="68">
        <f t="shared" si="17"/>
        <v>518.09</v>
      </c>
      <c r="I107" s="68">
        <f t="shared" si="17"/>
        <v>75.08</v>
      </c>
      <c r="J107" s="60">
        <f t="shared" si="9"/>
        <v>792.09</v>
      </c>
    </row>
    <row r="108" spans="1:10" s="53" customFormat="1">
      <c r="A108" s="64" t="s">
        <v>226</v>
      </c>
      <c r="B108" s="68"/>
      <c r="C108" s="68"/>
      <c r="D108" s="68"/>
      <c r="E108" s="68"/>
      <c r="F108" s="68"/>
      <c r="G108" s="62">
        <v>60.97</v>
      </c>
      <c r="H108" s="65">
        <v>518.09</v>
      </c>
      <c r="I108" s="62">
        <v>75.08</v>
      </c>
      <c r="J108" s="62">
        <f t="shared" si="9"/>
        <v>0</v>
      </c>
    </row>
    <row r="109" spans="1:10" s="53" customFormat="1">
      <c r="A109" s="64" t="s">
        <v>227</v>
      </c>
      <c r="B109" s="67">
        <v>63.3</v>
      </c>
      <c r="C109" s="67">
        <v>1000.14</v>
      </c>
      <c r="D109" s="67">
        <v>6.93</v>
      </c>
      <c r="E109" s="67">
        <v>438.67</v>
      </c>
      <c r="F109" s="67">
        <v>420.47</v>
      </c>
      <c r="G109" s="62">
        <v>0</v>
      </c>
      <c r="H109" s="65">
        <v>0</v>
      </c>
      <c r="I109" s="62"/>
      <c r="J109" s="62">
        <f t="shared" si="9"/>
        <v>561.47</v>
      </c>
    </row>
    <row r="110" spans="1:10" s="53" customFormat="1">
      <c r="A110" s="64" t="s">
        <v>228</v>
      </c>
      <c r="B110" s="67">
        <v>26</v>
      </c>
      <c r="C110" s="67">
        <v>410.8</v>
      </c>
      <c r="D110" s="67">
        <v>6.93</v>
      </c>
      <c r="E110" s="67">
        <v>180.18</v>
      </c>
      <c r="F110" s="67">
        <v>172.7</v>
      </c>
      <c r="G110" s="62">
        <v>0</v>
      </c>
      <c r="H110" s="65">
        <v>0</v>
      </c>
      <c r="I110" s="62"/>
      <c r="J110" s="62">
        <f t="shared" si="9"/>
        <v>230.62</v>
      </c>
    </row>
    <row r="111" spans="1:10" s="53" customFormat="1">
      <c r="A111" s="63" t="s">
        <v>56</v>
      </c>
      <c r="B111" s="68">
        <f>SUM(B112:B114)</f>
        <v>183.6</v>
      </c>
      <c r="C111" s="68">
        <f t="shared" ref="C111:I111" si="18">SUM(C112:C114)</f>
        <v>2900.88</v>
      </c>
      <c r="D111" s="68"/>
      <c r="E111" s="68">
        <f t="shared" si="18"/>
        <v>1278.67</v>
      </c>
      <c r="F111" s="68">
        <f t="shared" si="18"/>
        <v>1225.6199999999999</v>
      </c>
      <c r="G111" s="68">
        <f t="shared" si="18"/>
        <v>74.19</v>
      </c>
      <c r="H111" s="68">
        <f t="shared" si="18"/>
        <v>1073.18</v>
      </c>
      <c r="I111" s="68">
        <f t="shared" si="18"/>
        <v>152.44</v>
      </c>
      <c r="J111" s="60">
        <f t="shared" si="9"/>
        <v>1622.21</v>
      </c>
    </row>
    <row r="112" spans="1:10" s="53" customFormat="1">
      <c r="A112" s="64" t="s">
        <v>229</v>
      </c>
      <c r="B112" s="68"/>
      <c r="C112" s="68"/>
      <c r="D112" s="68"/>
      <c r="E112" s="68"/>
      <c r="F112" s="68"/>
      <c r="G112" s="62">
        <v>74.19</v>
      </c>
      <c r="H112" s="65">
        <v>1073.18</v>
      </c>
      <c r="I112" s="62">
        <v>152.44</v>
      </c>
      <c r="J112" s="62">
        <f t="shared" si="9"/>
        <v>0</v>
      </c>
    </row>
    <row r="113" spans="1:10" s="53" customFormat="1">
      <c r="A113" s="64" t="s">
        <v>230</v>
      </c>
      <c r="B113" s="67">
        <v>78.599999999999994</v>
      </c>
      <c r="C113" s="67">
        <v>1241.8800000000001</v>
      </c>
      <c r="D113" s="67">
        <v>6.81</v>
      </c>
      <c r="E113" s="67">
        <v>535.27</v>
      </c>
      <c r="F113" s="67">
        <v>513.05999999999995</v>
      </c>
      <c r="G113" s="62">
        <v>0</v>
      </c>
      <c r="H113" s="65">
        <v>0</v>
      </c>
      <c r="I113" s="62"/>
      <c r="J113" s="62">
        <f t="shared" si="9"/>
        <v>706.61</v>
      </c>
    </row>
    <row r="114" spans="1:10" s="53" customFormat="1">
      <c r="A114" s="64" t="s">
        <v>231</v>
      </c>
      <c r="B114" s="67">
        <v>105</v>
      </c>
      <c r="C114" s="67">
        <v>1659</v>
      </c>
      <c r="D114" s="67">
        <v>7.08</v>
      </c>
      <c r="E114" s="67">
        <v>743.4</v>
      </c>
      <c r="F114" s="67">
        <v>712.56</v>
      </c>
      <c r="G114" s="62">
        <v>0</v>
      </c>
      <c r="H114" s="65">
        <v>0</v>
      </c>
      <c r="I114" s="62"/>
      <c r="J114" s="62">
        <f t="shared" si="9"/>
        <v>915.6</v>
      </c>
    </row>
    <row r="115" spans="1:10" s="53" customFormat="1">
      <c r="A115" s="63" t="s">
        <v>57</v>
      </c>
      <c r="B115" s="68">
        <f>SUM(B116:B118)</f>
        <v>123</v>
      </c>
      <c r="C115" s="68">
        <f t="shared" ref="C115:I115" si="19">SUM(C116:C118)</f>
        <v>1943.4</v>
      </c>
      <c r="D115" s="68"/>
      <c r="E115" s="68">
        <f t="shared" si="19"/>
        <v>992.61</v>
      </c>
      <c r="F115" s="68">
        <f t="shared" si="19"/>
        <v>951.43</v>
      </c>
      <c r="G115" s="68">
        <f t="shared" si="19"/>
        <v>108.6</v>
      </c>
      <c r="H115" s="68">
        <f t="shared" si="19"/>
        <v>834.17</v>
      </c>
      <c r="I115" s="68">
        <f t="shared" si="19"/>
        <v>117.26</v>
      </c>
      <c r="J115" s="60">
        <f t="shared" si="9"/>
        <v>950.79</v>
      </c>
    </row>
    <row r="116" spans="1:10" s="53" customFormat="1">
      <c r="A116" s="64" t="s">
        <v>232</v>
      </c>
      <c r="B116" s="68"/>
      <c r="C116" s="68"/>
      <c r="D116" s="68"/>
      <c r="E116" s="68"/>
      <c r="F116" s="68"/>
      <c r="G116" s="62">
        <v>108.6</v>
      </c>
      <c r="H116" s="65">
        <v>834.17</v>
      </c>
      <c r="I116" s="62">
        <v>117.26</v>
      </c>
      <c r="J116" s="62">
        <f t="shared" si="9"/>
        <v>0</v>
      </c>
    </row>
    <row r="117" spans="1:10" s="53" customFormat="1">
      <c r="A117" s="64" t="s">
        <v>233</v>
      </c>
      <c r="B117" s="67">
        <v>73.8</v>
      </c>
      <c r="C117" s="67">
        <v>1166.04</v>
      </c>
      <c r="D117" s="67">
        <v>8.07</v>
      </c>
      <c r="E117" s="67">
        <v>595.57000000000005</v>
      </c>
      <c r="F117" s="67">
        <v>570.86</v>
      </c>
      <c r="G117" s="62">
        <v>0</v>
      </c>
      <c r="H117" s="65">
        <v>0</v>
      </c>
      <c r="I117" s="62"/>
      <c r="J117" s="62">
        <f t="shared" si="9"/>
        <v>570.47</v>
      </c>
    </row>
    <row r="118" spans="1:10" s="53" customFormat="1">
      <c r="A118" s="64" t="s">
        <v>234</v>
      </c>
      <c r="B118" s="67">
        <v>49.2</v>
      </c>
      <c r="C118" s="67">
        <v>777.36</v>
      </c>
      <c r="D118" s="67">
        <v>8.07</v>
      </c>
      <c r="E118" s="67">
        <v>397.04</v>
      </c>
      <c r="F118" s="67">
        <v>380.57</v>
      </c>
      <c r="G118" s="62">
        <v>0</v>
      </c>
      <c r="H118" s="65">
        <v>0</v>
      </c>
      <c r="I118" s="62"/>
      <c r="J118" s="62">
        <f t="shared" si="9"/>
        <v>380.32</v>
      </c>
    </row>
    <row r="119" spans="1:10" s="53" customFormat="1">
      <c r="A119" s="63" t="s">
        <v>58</v>
      </c>
      <c r="B119" s="68">
        <f>SUM(B120:B122)</f>
        <v>63.5</v>
      </c>
      <c r="C119" s="68">
        <f t="shared" ref="C119:I119" si="20">SUM(C120:C122)</f>
        <v>1003.3</v>
      </c>
      <c r="D119" s="68"/>
      <c r="E119" s="68">
        <f t="shared" si="20"/>
        <v>455.13</v>
      </c>
      <c r="F119" s="68">
        <f t="shared" si="20"/>
        <v>436.25</v>
      </c>
      <c r="G119" s="68">
        <f t="shared" si="20"/>
        <v>23.24</v>
      </c>
      <c r="H119" s="68">
        <f t="shared" si="20"/>
        <v>383.09</v>
      </c>
      <c r="I119" s="68">
        <f t="shared" si="20"/>
        <v>53.16</v>
      </c>
      <c r="J119" s="60">
        <f t="shared" si="9"/>
        <v>548.16999999999996</v>
      </c>
    </row>
    <row r="120" spans="1:10" s="53" customFormat="1">
      <c r="A120" s="64" t="s">
        <v>235</v>
      </c>
      <c r="B120" s="68"/>
      <c r="C120" s="68"/>
      <c r="D120" s="68"/>
      <c r="E120" s="68"/>
      <c r="F120" s="68"/>
      <c r="G120" s="62">
        <v>23.24</v>
      </c>
      <c r="H120" s="65">
        <v>383.09</v>
      </c>
      <c r="I120" s="62">
        <v>53.16</v>
      </c>
      <c r="J120" s="62">
        <f t="shared" si="9"/>
        <v>0</v>
      </c>
    </row>
    <row r="121" spans="1:10" s="53" customFormat="1">
      <c r="A121" s="64" t="s">
        <v>236</v>
      </c>
      <c r="B121" s="67">
        <v>36.6</v>
      </c>
      <c r="C121" s="67">
        <v>578.28</v>
      </c>
      <c r="D121" s="67">
        <v>7.43</v>
      </c>
      <c r="E121" s="67">
        <v>271.94</v>
      </c>
      <c r="F121" s="67">
        <v>260.66000000000003</v>
      </c>
      <c r="G121" s="62">
        <v>0</v>
      </c>
      <c r="H121" s="65">
        <v>0</v>
      </c>
      <c r="I121" s="62"/>
      <c r="J121" s="62">
        <f t="shared" si="9"/>
        <v>306.33999999999997</v>
      </c>
    </row>
    <row r="122" spans="1:10" s="53" customFormat="1">
      <c r="A122" s="64" t="s">
        <v>237</v>
      </c>
      <c r="B122" s="67">
        <v>26.9</v>
      </c>
      <c r="C122" s="67">
        <v>425.02</v>
      </c>
      <c r="D122" s="67">
        <v>6.81</v>
      </c>
      <c r="E122" s="67">
        <v>183.19</v>
      </c>
      <c r="F122" s="67">
        <v>175.59</v>
      </c>
      <c r="G122" s="62">
        <v>0</v>
      </c>
      <c r="H122" s="65">
        <v>0</v>
      </c>
      <c r="I122" s="62"/>
      <c r="J122" s="62">
        <f t="shared" si="9"/>
        <v>241.83</v>
      </c>
    </row>
    <row r="123" spans="1:10" s="53" customFormat="1">
      <c r="A123" s="63" t="s">
        <v>59</v>
      </c>
      <c r="B123" s="68">
        <f>SUM(B124:B126)</f>
        <v>116.8</v>
      </c>
      <c r="C123" s="68">
        <f t="shared" ref="C123:I123" si="21">SUM(C124:C126)</f>
        <v>1845.44</v>
      </c>
      <c r="D123" s="68"/>
      <c r="E123" s="68">
        <f t="shared" si="21"/>
        <v>928.79</v>
      </c>
      <c r="F123" s="68">
        <f t="shared" si="21"/>
        <v>890.26</v>
      </c>
      <c r="G123" s="68">
        <f t="shared" si="21"/>
        <v>22.21</v>
      </c>
      <c r="H123" s="68">
        <f t="shared" si="21"/>
        <v>774.79</v>
      </c>
      <c r="I123" s="68">
        <f t="shared" si="21"/>
        <v>115.47</v>
      </c>
      <c r="J123" s="60">
        <f t="shared" si="9"/>
        <v>916.65</v>
      </c>
    </row>
    <row r="124" spans="1:10" s="53" customFormat="1">
      <c r="A124" s="64" t="s">
        <v>238</v>
      </c>
      <c r="B124" s="68"/>
      <c r="C124" s="68"/>
      <c r="D124" s="68"/>
      <c r="E124" s="68"/>
      <c r="F124" s="68"/>
      <c r="G124" s="62">
        <v>22.21</v>
      </c>
      <c r="H124" s="65">
        <v>774.79</v>
      </c>
      <c r="I124" s="62">
        <v>115.47</v>
      </c>
      <c r="J124" s="62">
        <f t="shared" si="9"/>
        <v>0</v>
      </c>
    </row>
    <row r="125" spans="1:10" s="53" customFormat="1">
      <c r="A125" s="64" t="s">
        <v>239</v>
      </c>
      <c r="B125" s="67">
        <v>83.8</v>
      </c>
      <c r="C125" s="67">
        <v>1324.04</v>
      </c>
      <c r="D125" s="67">
        <v>7.24</v>
      </c>
      <c r="E125" s="67">
        <v>606.71</v>
      </c>
      <c r="F125" s="67">
        <v>581.54</v>
      </c>
      <c r="G125" s="62">
        <v>0</v>
      </c>
      <c r="H125" s="65">
        <v>0</v>
      </c>
      <c r="I125" s="62"/>
      <c r="J125" s="62">
        <f t="shared" si="9"/>
        <v>717.33</v>
      </c>
    </row>
    <row r="126" spans="1:10" s="53" customFormat="1">
      <c r="A126" s="64" t="s">
        <v>240</v>
      </c>
      <c r="B126" s="67">
        <v>33</v>
      </c>
      <c r="C126" s="67">
        <v>521.4</v>
      </c>
      <c r="D126" s="67">
        <v>9.76</v>
      </c>
      <c r="E126" s="67">
        <v>322.08</v>
      </c>
      <c r="F126" s="67">
        <v>308.72000000000003</v>
      </c>
      <c r="G126" s="62">
        <v>0</v>
      </c>
      <c r="H126" s="65">
        <v>0</v>
      </c>
      <c r="I126" s="62"/>
      <c r="J126" s="62">
        <f t="shared" si="9"/>
        <v>199.32</v>
      </c>
    </row>
    <row r="127" spans="1:10" s="53" customFormat="1">
      <c r="A127" s="63" t="s">
        <v>60</v>
      </c>
      <c r="B127" s="68">
        <f>SUM(B128:B129)</f>
        <v>92.9</v>
      </c>
      <c r="C127" s="68">
        <f t="shared" ref="C127:I127" si="22">SUM(C128:C129)</f>
        <v>1467.82</v>
      </c>
      <c r="D127" s="68"/>
      <c r="E127" s="68">
        <f t="shared" si="22"/>
        <v>613.14</v>
      </c>
      <c r="F127" s="68">
        <f t="shared" si="22"/>
        <v>587.70000000000005</v>
      </c>
      <c r="G127" s="68">
        <f t="shared" si="22"/>
        <v>8.92</v>
      </c>
      <c r="H127" s="68">
        <f t="shared" si="22"/>
        <v>508.37</v>
      </c>
      <c r="I127" s="68">
        <f t="shared" si="22"/>
        <v>79.33</v>
      </c>
      <c r="J127" s="60">
        <f t="shared" si="9"/>
        <v>854.68</v>
      </c>
    </row>
    <row r="128" spans="1:10" s="53" customFormat="1">
      <c r="A128" s="64" t="s">
        <v>241</v>
      </c>
      <c r="B128" s="68"/>
      <c r="C128" s="68"/>
      <c r="D128" s="68"/>
      <c r="E128" s="68"/>
      <c r="F128" s="68"/>
      <c r="G128" s="62">
        <v>8.92</v>
      </c>
      <c r="H128" s="65">
        <v>508.37</v>
      </c>
      <c r="I128" s="62">
        <v>79.33</v>
      </c>
      <c r="J128" s="62">
        <f t="shared" si="9"/>
        <v>0</v>
      </c>
    </row>
    <row r="129" spans="1:10" s="53" customFormat="1">
      <c r="A129" s="64" t="s">
        <v>242</v>
      </c>
      <c r="B129" s="67">
        <v>92.9</v>
      </c>
      <c r="C129" s="67">
        <v>1467.82</v>
      </c>
      <c r="D129" s="67">
        <v>6.6</v>
      </c>
      <c r="E129" s="67">
        <v>613.14</v>
      </c>
      <c r="F129" s="67">
        <v>587.70000000000005</v>
      </c>
      <c r="G129" s="62">
        <v>0</v>
      </c>
      <c r="H129" s="65">
        <v>0</v>
      </c>
      <c r="I129" s="62"/>
      <c r="J129" s="62">
        <f t="shared" si="9"/>
        <v>854.68</v>
      </c>
    </row>
    <row r="130" spans="1:10" s="53" customFormat="1">
      <c r="A130" s="63" t="s">
        <v>61</v>
      </c>
      <c r="B130" s="68">
        <f>SUM(B131:B144)</f>
        <v>94.6</v>
      </c>
      <c r="C130" s="68">
        <f t="shared" ref="C130:I130" si="23">SUM(C131:C144)</f>
        <v>1494.68</v>
      </c>
      <c r="D130" s="68"/>
      <c r="E130" s="68">
        <f t="shared" si="23"/>
        <v>809.75</v>
      </c>
      <c r="F130" s="68">
        <f t="shared" si="23"/>
        <v>776.15</v>
      </c>
      <c r="G130" s="68">
        <f t="shared" si="23"/>
        <v>100.35</v>
      </c>
      <c r="H130" s="68">
        <f t="shared" si="23"/>
        <v>681.41</v>
      </c>
      <c r="I130" s="68">
        <f t="shared" si="23"/>
        <v>94.74</v>
      </c>
      <c r="J130" s="60">
        <f t="shared" si="9"/>
        <v>684.93</v>
      </c>
    </row>
    <row r="131" spans="1:10" s="53" customFormat="1">
      <c r="A131" s="64" t="s">
        <v>243</v>
      </c>
      <c r="B131" s="68"/>
      <c r="C131" s="68"/>
      <c r="D131" s="68"/>
      <c r="E131" s="68"/>
      <c r="F131" s="68"/>
      <c r="G131" s="62">
        <v>100.35</v>
      </c>
      <c r="H131" s="65">
        <v>681.41</v>
      </c>
      <c r="I131" s="62">
        <v>94.74</v>
      </c>
      <c r="J131" s="62">
        <f t="shared" si="9"/>
        <v>0</v>
      </c>
    </row>
    <row r="132" spans="1:10" s="53" customFormat="1" ht="12.95" customHeight="1">
      <c r="A132" s="64" t="s">
        <v>244</v>
      </c>
      <c r="B132" s="67">
        <v>10.199999999999999</v>
      </c>
      <c r="C132" s="67">
        <v>161.16</v>
      </c>
      <c r="D132" s="67">
        <v>9.02</v>
      </c>
      <c r="E132" s="67">
        <v>92</v>
      </c>
      <c r="F132" s="67">
        <v>88.18</v>
      </c>
      <c r="G132" s="62">
        <v>0</v>
      </c>
      <c r="H132" s="65">
        <v>0</v>
      </c>
      <c r="I132" s="62"/>
      <c r="J132" s="62">
        <f t="shared" si="9"/>
        <v>69.16</v>
      </c>
    </row>
    <row r="133" spans="1:10" s="53" customFormat="1">
      <c r="A133" s="64" t="s">
        <v>245</v>
      </c>
      <c r="B133" s="67">
        <v>4.7</v>
      </c>
      <c r="C133" s="67">
        <v>74.260000000000005</v>
      </c>
      <c r="D133" s="67">
        <v>8.84</v>
      </c>
      <c r="E133" s="67">
        <v>41.55</v>
      </c>
      <c r="F133" s="67">
        <v>39.83</v>
      </c>
      <c r="G133" s="62">
        <v>0</v>
      </c>
      <c r="H133" s="65">
        <v>0</v>
      </c>
      <c r="I133" s="62"/>
      <c r="J133" s="62">
        <f t="shared" si="9"/>
        <v>32.71</v>
      </c>
    </row>
    <row r="134" spans="1:10" s="53" customFormat="1">
      <c r="A134" s="64" t="s">
        <v>246</v>
      </c>
      <c r="B134" s="67">
        <v>11.5</v>
      </c>
      <c r="C134" s="67">
        <v>181.7</v>
      </c>
      <c r="D134" s="67">
        <v>8.56</v>
      </c>
      <c r="E134" s="67">
        <v>98.44</v>
      </c>
      <c r="F134" s="67">
        <v>94.36</v>
      </c>
      <c r="G134" s="62">
        <v>0</v>
      </c>
      <c r="H134" s="65">
        <v>0</v>
      </c>
      <c r="I134" s="62"/>
      <c r="J134" s="62">
        <f t="shared" si="9"/>
        <v>83.26</v>
      </c>
    </row>
    <row r="135" spans="1:10" s="53" customFormat="1">
      <c r="A135" s="64" t="s">
        <v>247</v>
      </c>
      <c r="B135" s="67">
        <v>7.6</v>
      </c>
      <c r="C135" s="67">
        <v>120.08</v>
      </c>
      <c r="D135" s="67">
        <v>8.35</v>
      </c>
      <c r="E135" s="67">
        <v>63.46</v>
      </c>
      <c r="F135" s="67">
        <v>60.83</v>
      </c>
      <c r="G135" s="62">
        <v>0</v>
      </c>
      <c r="H135" s="65">
        <v>0</v>
      </c>
      <c r="I135" s="62"/>
      <c r="J135" s="62">
        <f t="shared" si="9"/>
        <v>56.62</v>
      </c>
    </row>
    <row r="136" spans="1:10" s="53" customFormat="1">
      <c r="A136" s="64" t="s">
        <v>248</v>
      </c>
      <c r="B136" s="67">
        <v>8.1999999999999993</v>
      </c>
      <c r="C136" s="67">
        <v>129.56</v>
      </c>
      <c r="D136" s="67">
        <v>10.07</v>
      </c>
      <c r="E136" s="67">
        <v>82.57</v>
      </c>
      <c r="F136" s="67">
        <v>79.14</v>
      </c>
      <c r="G136" s="62">
        <v>0</v>
      </c>
      <c r="H136" s="65">
        <v>0</v>
      </c>
      <c r="I136" s="62"/>
      <c r="J136" s="62">
        <f t="shared" ref="J136:J199" si="24">C136-E136</f>
        <v>46.99</v>
      </c>
    </row>
    <row r="137" spans="1:10" s="53" customFormat="1">
      <c r="A137" s="64" t="s">
        <v>249</v>
      </c>
      <c r="B137" s="67">
        <v>7.4</v>
      </c>
      <c r="C137" s="67">
        <v>116.92</v>
      </c>
      <c r="D137" s="67">
        <v>8.7200000000000006</v>
      </c>
      <c r="E137" s="67">
        <v>64.53</v>
      </c>
      <c r="F137" s="67">
        <v>61.85</v>
      </c>
      <c r="G137" s="62">
        <v>0</v>
      </c>
      <c r="H137" s="65">
        <v>0</v>
      </c>
      <c r="I137" s="62"/>
      <c r="J137" s="62">
        <f t="shared" si="24"/>
        <v>52.39</v>
      </c>
    </row>
    <row r="138" spans="1:10" s="53" customFormat="1">
      <c r="A138" s="64" t="s">
        <v>250</v>
      </c>
      <c r="B138" s="67">
        <v>8.1</v>
      </c>
      <c r="C138" s="67">
        <v>127.98</v>
      </c>
      <c r="D138" s="67">
        <v>8.07</v>
      </c>
      <c r="E138" s="67">
        <v>65.37</v>
      </c>
      <c r="F138" s="67">
        <v>62.66</v>
      </c>
      <c r="G138" s="62">
        <v>0</v>
      </c>
      <c r="H138" s="65">
        <v>0</v>
      </c>
      <c r="I138" s="62"/>
      <c r="J138" s="62">
        <f t="shared" si="24"/>
        <v>62.61</v>
      </c>
    </row>
    <row r="139" spans="1:10" s="53" customFormat="1">
      <c r="A139" s="64" t="s">
        <v>251</v>
      </c>
      <c r="B139" s="67">
        <v>6.1</v>
      </c>
      <c r="C139" s="67">
        <v>96.38</v>
      </c>
      <c r="D139" s="67">
        <v>8.08</v>
      </c>
      <c r="E139" s="67">
        <v>49.29</v>
      </c>
      <c r="F139" s="67">
        <v>47.24</v>
      </c>
      <c r="G139" s="62">
        <v>0</v>
      </c>
      <c r="H139" s="65">
        <v>0</v>
      </c>
      <c r="I139" s="62"/>
      <c r="J139" s="62">
        <f t="shared" si="24"/>
        <v>47.09</v>
      </c>
    </row>
    <row r="140" spans="1:10" s="53" customFormat="1">
      <c r="A140" s="64" t="s">
        <v>252</v>
      </c>
      <c r="B140" s="67">
        <v>6.1</v>
      </c>
      <c r="C140" s="67">
        <v>96.38</v>
      </c>
      <c r="D140" s="67">
        <v>8.4</v>
      </c>
      <c r="E140" s="67">
        <v>51.24</v>
      </c>
      <c r="F140" s="67">
        <v>49.11</v>
      </c>
      <c r="G140" s="62">
        <v>0</v>
      </c>
      <c r="H140" s="65">
        <v>0</v>
      </c>
      <c r="I140" s="62"/>
      <c r="J140" s="62">
        <f t="shared" si="24"/>
        <v>45.14</v>
      </c>
    </row>
    <row r="141" spans="1:10" s="53" customFormat="1">
      <c r="A141" s="64" t="s">
        <v>253</v>
      </c>
      <c r="B141" s="67">
        <v>4.3</v>
      </c>
      <c r="C141" s="67">
        <v>67.94</v>
      </c>
      <c r="D141" s="67">
        <v>8.4</v>
      </c>
      <c r="E141" s="67">
        <v>36.119999999999997</v>
      </c>
      <c r="F141" s="67">
        <v>34.619999999999997</v>
      </c>
      <c r="G141" s="62">
        <v>0</v>
      </c>
      <c r="H141" s="65">
        <v>0</v>
      </c>
      <c r="I141" s="62"/>
      <c r="J141" s="62">
        <f t="shared" si="24"/>
        <v>31.82</v>
      </c>
    </row>
    <row r="142" spans="1:10" s="53" customFormat="1">
      <c r="A142" s="64" t="s">
        <v>254</v>
      </c>
      <c r="B142" s="67">
        <v>7.8</v>
      </c>
      <c r="C142" s="67">
        <v>123.24</v>
      </c>
      <c r="D142" s="67">
        <v>8.08</v>
      </c>
      <c r="E142" s="67">
        <v>63.02</v>
      </c>
      <c r="F142" s="67">
        <v>60.41</v>
      </c>
      <c r="G142" s="62">
        <v>0</v>
      </c>
      <c r="H142" s="65">
        <v>0</v>
      </c>
      <c r="I142" s="62"/>
      <c r="J142" s="62">
        <f t="shared" si="24"/>
        <v>60.22</v>
      </c>
    </row>
    <row r="143" spans="1:10" s="53" customFormat="1">
      <c r="A143" s="64" t="s">
        <v>255</v>
      </c>
      <c r="B143" s="67">
        <v>7.7</v>
      </c>
      <c r="C143" s="67">
        <v>121.66</v>
      </c>
      <c r="D143" s="67">
        <v>8.0299999999999994</v>
      </c>
      <c r="E143" s="67">
        <v>61.83</v>
      </c>
      <c r="F143" s="67">
        <v>59.26</v>
      </c>
      <c r="G143" s="62">
        <v>0</v>
      </c>
      <c r="H143" s="65">
        <v>0</v>
      </c>
      <c r="I143" s="62"/>
      <c r="J143" s="62">
        <f t="shared" si="24"/>
        <v>59.83</v>
      </c>
    </row>
    <row r="144" spans="1:10" s="53" customFormat="1">
      <c r="A144" s="64" t="s">
        <v>256</v>
      </c>
      <c r="B144" s="67">
        <v>4.9000000000000004</v>
      </c>
      <c r="C144" s="67">
        <v>77.42</v>
      </c>
      <c r="D144" s="67">
        <v>8.23</v>
      </c>
      <c r="E144" s="67">
        <v>40.33</v>
      </c>
      <c r="F144" s="67">
        <v>38.659999999999997</v>
      </c>
      <c r="G144" s="62">
        <v>0</v>
      </c>
      <c r="H144" s="65">
        <v>0</v>
      </c>
      <c r="I144" s="62"/>
      <c r="J144" s="62">
        <f t="shared" si="24"/>
        <v>37.090000000000003</v>
      </c>
    </row>
    <row r="145" spans="1:10" s="53" customFormat="1">
      <c r="A145" s="63" t="s">
        <v>62</v>
      </c>
      <c r="B145" s="68">
        <f>SUM(B146:B164)</f>
        <v>119.9</v>
      </c>
      <c r="C145" s="68">
        <f t="shared" ref="C145:I145" si="25">SUM(C146:C164)</f>
        <v>1894.42</v>
      </c>
      <c r="D145" s="68"/>
      <c r="E145" s="68">
        <f t="shared" si="25"/>
        <v>969.19</v>
      </c>
      <c r="F145" s="68">
        <f t="shared" si="25"/>
        <v>928.96</v>
      </c>
      <c r="G145" s="68">
        <f t="shared" si="25"/>
        <v>132.57</v>
      </c>
      <c r="H145" s="68">
        <f t="shared" si="25"/>
        <v>814.91</v>
      </c>
      <c r="I145" s="68">
        <f t="shared" si="25"/>
        <v>114.05</v>
      </c>
      <c r="J145" s="60">
        <f t="shared" si="24"/>
        <v>925.23</v>
      </c>
    </row>
    <row r="146" spans="1:10" s="53" customFormat="1">
      <c r="A146" s="64" t="s">
        <v>257</v>
      </c>
      <c r="B146" s="68"/>
      <c r="C146" s="68"/>
      <c r="D146" s="68"/>
      <c r="E146" s="68"/>
      <c r="F146" s="68"/>
      <c r="G146" s="62">
        <v>132.57</v>
      </c>
      <c r="H146" s="65">
        <v>814.91</v>
      </c>
      <c r="I146" s="62">
        <v>114.05</v>
      </c>
      <c r="J146" s="62">
        <f t="shared" si="24"/>
        <v>0</v>
      </c>
    </row>
    <row r="147" spans="1:10" s="53" customFormat="1">
      <c r="A147" s="64" t="s">
        <v>258</v>
      </c>
      <c r="B147" s="67">
        <v>13.5</v>
      </c>
      <c r="C147" s="67">
        <v>213.3</v>
      </c>
      <c r="D147" s="67">
        <v>8.0299999999999994</v>
      </c>
      <c r="E147" s="67">
        <v>108.41</v>
      </c>
      <c r="F147" s="67">
        <v>103.91</v>
      </c>
      <c r="G147" s="62">
        <v>0</v>
      </c>
      <c r="H147" s="65">
        <v>0</v>
      </c>
      <c r="I147" s="62"/>
      <c r="J147" s="62">
        <f t="shared" si="24"/>
        <v>104.89</v>
      </c>
    </row>
    <row r="148" spans="1:10" s="53" customFormat="1">
      <c r="A148" s="64" t="s">
        <v>259</v>
      </c>
      <c r="B148" s="67">
        <v>8.9</v>
      </c>
      <c r="C148" s="67">
        <v>140.62</v>
      </c>
      <c r="D148" s="67">
        <v>8.07</v>
      </c>
      <c r="E148" s="67">
        <v>71.819999999999993</v>
      </c>
      <c r="F148" s="67">
        <v>68.84</v>
      </c>
      <c r="G148" s="62">
        <v>0</v>
      </c>
      <c r="H148" s="65">
        <v>0</v>
      </c>
      <c r="I148" s="62"/>
      <c r="J148" s="62">
        <f t="shared" si="24"/>
        <v>68.8</v>
      </c>
    </row>
    <row r="149" spans="1:10" s="53" customFormat="1">
      <c r="A149" s="64" t="s">
        <v>260</v>
      </c>
      <c r="B149" s="67">
        <v>6.8</v>
      </c>
      <c r="C149" s="67">
        <v>107.44</v>
      </c>
      <c r="D149" s="67">
        <v>8.0299999999999994</v>
      </c>
      <c r="E149" s="67">
        <v>54.6</v>
      </c>
      <c r="F149" s="67">
        <v>52.33</v>
      </c>
      <c r="G149" s="62">
        <v>0</v>
      </c>
      <c r="H149" s="65">
        <v>0</v>
      </c>
      <c r="I149" s="62"/>
      <c r="J149" s="62">
        <f t="shared" si="24"/>
        <v>52.84</v>
      </c>
    </row>
    <row r="150" spans="1:10" s="53" customFormat="1">
      <c r="A150" s="64" t="s">
        <v>261</v>
      </c>
      <c r="B150" s="67">
        <v>6.6</v>
      </c>
      <c r="C150" s="67">
        <v>104.28</v>
      </c>
      <c r="D150" s="67">
        <v>8.0299999999999994</v>
      </c>
      <c r="E150" s="67">
        <v>53</v>
      </c>
      <c r="F150" s="67">
        <v>50.8</v>
      </c>
      <c r="G150" s="62">
        <v>0</v>
      </c>
      <c r="H150" s="65">
        <v>0</v>
      </c>
      <c r="I150" s="62"/>
      <c r="J150" s="62">
        <f t="shared" si="24"/>
        <v>51.28</v>
      </c>
    </row>
    <row r="151" spans="1:10" s="53" customFormat="1">
      <c r="A151" s="64" t="s">
        <v>262</v>
      </c>
      <c r="B151" s="67">
        <v>5.9</v>
      </c>
      <c r="C151" s="67">
        <v>93.22</v>
      </c>
      <c r="D151" s="67">
        <v>8.0299999999999994</v>
      </c>
      <c r="E151" s="67">
        <v>47.38</v>
      </c>
      <c r="F151" s="67">
        <v>45.41</v>
      </c>
      <c r="G151" s="62">
        <v>0</v>
      </c>
      <c r="H151" s="65">
        <v>0</v>
      </c>
      <c r="I151" s="62"/>
      <c r="J151" s="62">
        <f t="shared" si="24"/>
        <v>45.84</v>
      </c>
    </row>
    <row r="152" spans="1:10" s="53" customFormat="1">
      <c r="A152" s="64" t="s">
        <v>263</v>
      </c>
      <c r="B152" s="67">
        <v>6.2</v>
      </c>
      <c r="C152" s="67">
        <v>97.96</v>
      </c>
      <c r="D152" s="67">
        <v>8.0299999999999994</v>
      </c>
      <c r="E152" s="67">
        <v>49.79</v>
      </c>
      <c r="F152" s="67">
        <v>47.72</v>
      </c>
      <c r="G152" s="62">
        <v>0</v>
      </c>
      <c r="H152" s="65">
        <v>0</v>
      </c>
      <c r="I152" s="62"/>
      <c r="J152" s="62">
        <f t="shared" si="24"/>
        <v>48.17</v>
      </c>
    </row>
    <row r="153" spans="1:10" s="53" customFormat="1">
      <c r="A153" s="64" t="s">
        <v>264</v>
      </c>
      <c r="B153" s="67">
        <v>5.0999999999999996</v>
      </c>
      <c r="C153" s="67">
        <v>80.58</v>
      </c>
      <c r="D153" s="67">
        <v>8.5399999999999991</v>
      </c>
      <c r="E153" s="67">
        <v>43.55</v>
      </c>
      <c r="F153" s="67">
        <v>41.74</v>
      </c>
      <c r="G153" s="62">
        <v>0</v>
      </c>
      <c r="H153" s="65">
        <v>0</v>
      </c>
      <c r="I153" s="62"/>
      <c r="J153" s="62">
        <f t="shared" si="24"/>
        <v>37.03</v>
      </c>
    </row>
    <row r="154" spans="1:10" s="53" customFormat="1">
      <c r="A154" s="64" t="s">
        <v>265</v>
      </c>
      <c r="B154" s="67">
        <v>7.3</v>
      </c>
      <c r="C154" s="67">
        <v>115.34</v>
      </c>
      <c r="D154" s="67">
        <v>8.0299999999999994</v>
      </c>
      <c r="E154" s="67">
        <v>58.62</v>
      </c>
      <c r="F154" s="67">
        <v>56.19</v>
      </c>
      <c r="G154" s="62">
        <v>0</v>
      </c>
      <c r="H154" s="65">
        <v>0</v>
      </c>
      <c r="I154" s="62"/>
      <c r="J154" s="62">
        <f t="shared" si="24"/>
        <v>56.72</v>
      </c>
    </row>
    <row r="155" spans="1:10" s="53" customFormat="1">
      <c r="A155" s="64" t="s">
        <v>266</v>
      </c>
      <c r="B155" s="67">
        <v>5.3</v>
      </c>
      <c r="C155" s="67">
        <v>83.74</v>
      </c>
      <c r="D155" s="67">
        <v>8.39</v>
      </c>
      <c r="E155" s="67">
        <v>44.47</v>
      </c>
      <c r="F155" s="67">
        <v>42.62</v>
      </c>
      <c r="G155" s="62">
        <v>0</v>
      </c>
      <c r="H155" s="65">
        <v>0</v>
      </c>
      <c r="I155" s="62"/>
      <c r="J155" s="62">
        <f t="shared" si="24"/>
        <v>39.270000000000003</v>
      </c>
    </row>
    <row r="156" spans="1:10" s="53" customFormat="1">
      <c r="A156" s="64" t="s">
        <v>267</v>
      </c>
      <c r="B156" s="67">
        <v>9.1</v>
      </c>
      <c r="C156" s="67">
        <v>143.78</v>
      </c>
      <c r="D156" s="67">
        <v>8.0299999999999994</v>
      </c>
      <c r="E156" s="67">
        <v>73.069999999999993</v>
      </c>
      <c r="F156" s="67">
        <v>70.040000000000006</v>
      </c>
      <c r="G156" s="62">
        <v>0</v>
      </c>
      <c r="H156" s="65">
        <v>0</v>
      </c>
      <c r="I156" s="62"/>
      <c r="J156" s="62">
        <f t="shared" si="24"/>
        <v>70.709999999999994</v>
      </c>
    </row>
    <row r="157" spans="1:10" s="53" customFormat="1">
      <c r="A157" s="64" t="s">
        <v>268</v>
      </c>
      <c r="B157" s="67">
        <v>6.1</v>
      </c>
      <c r="C157" s="67">
        <v>96.38</v>
      </c>
      <c r="D157" s="67">
        <v>8.0299999999999994</v>
      </c>
      <c r="E157" s="67">
        <v>48.98</v>
      </c>
      <c r="F157" s="67">
        <v>46.95</v>
      </c>
      <c r="G157" s="62">
        <v>0</v>
      </c>
      <c r="H157" s="65">
        <v>0</v>
      </c>
      <c r="I157" s="62"/>
      <c r="J157" s="62">
        <f t="shared" si="24"/>
        <v>47.4</v>
      </c>
    </row>
    <row r="158" spans="1:10" s="53" customFormat="1">
      <c r="A158" s="64" t="s">
        <v>269</v>
      </c>
      <c r="B158" s="67">
        <v>10.199999999999999</v>
      </c>
      <c r="C158" s="67">
        <v>161.16</v>
      </c>
      <c r="D158" s="67">
        <v>8.0299999999999994</v>
      </c>
      <c r="E158" s="67">
        <v>81.91</v>
      </c>
      <c r="F158" s="67">
        <v>78.510000000000005</v>
      </c>
      <c r="G158" s="62">
        <v>0</v>
      </c>
      <c r="H158" s="65">
        <v>0</v>
      </c>
      <c r="I158" s="62"/>
      <c r="J158" s="62">
        <f t="shared" si="24"/>
        <v>79.25</v>
      </c>
    </row>
    <row r="159" spans="1:10" s="53" customFormat="1">
      <c r="A159" s="64" t="s">
        <v>270</v>
      </c>
      <c r="B159" s="67">
        <v>6.4</v>
      </c>
      <c r="C159" s="67">
        <v>101.12</v>
      </c>
      <c r="D159" s="67">
        <v>8.0299999999999994</v>
      </c>
      <c r="E159" s="67">
        <v>51.39</v>
      </c>
      <c r="F159" s="67">
        <v>49.26</v>
      </c>
      <c r="G159" s="62">
        <v>0</v>
      </c>
      <c r="H159" s="65">
        <v>0</v>
      </c>
      <c r="I159" s="62"/>
      <c r="J159" s="62">
        <f t="shared" si="24"/>
        <v>49.73</v>
      </c>
    </row>
    <row r="160" spans="1:10" s="53" customFormat="1">
      <c r="A160" s="64" t="s">
        <v>271</v>
      </c>
      <c r="B160" s="67">
        <v>7.4</v>
      </c>
      <c r="C160" s="67">
        <v>116.92</v>
      </c>
      <c r="D160" s="67">
        <v>8.0299999999999994</v>
      </c>
      <c r="E160" s="67">
        <v>59.42</v>
      </c>
      <c r="F160" s="67">
        <v>56.95</v>
      </c>
      <c r="G160" s="62">
        <v>0</v>
      </c>
      <c r="H160" s="65">
        <v>0</v>
      </c>
      <c r="I160" s="62"/>
      <c r="J160" s="62">
        <f t="shared" si="24"/>
        <v>57.5</v>
      </c>
    </row>
    <row r="161" spans="1:10" s="53" customFormat="1">
      <c r="A161" s="64" t="s">
        <v>272</v>
      </c>
      <c r="B161" s="67">
        <v>4.9000000000000004</v>
      </c>
      <c r="C161" s="67">
        <v>77.42</v>
      </c>
      <c r="D161" s="67">
        <v>8.07</v>
      </c>
      <c r="E161" s="67">
        <v>39.54</v>
      </c>
      <c r="F161" s="67">
        <v>37.9</v>
      </c>
      <c r="G161" s="62">
        <v>0</v>
      </c>
      <c r="H161" s="65">
        <v>0</v>
      </c>
      <c r="I161" s="62"/>
      <c r="J161" s="62">
        <f t="shared" si="24"/>
        <v>37.880000000000003</v>
      </c>
    </row>
    <row r="162" spans="1:10" s="53" customFormat="1">
      <c r="A162" s="64" t="s">
        <v>273</v>
      </c>
      <c r="B162" s="67">
        <v>3.6</v>
      </c>
      <c r="C162" s="67">
        <v>56.88</v>
      </c>
      <c r="D162" s="67">
        <v>8.4</v>
      </c>
      <c r="E162" s="67">
        <v>30.24</v>
      </c>
      <c r="F162" s="67">
        <v>28.99</v>
      </c>
      <c r="G162" s="62">
        <v>0</v>
      </c>
      <c r="H162" s="65">
        <v>0</v>
      </c>
      <c r="I162" s="62"/>
      <c r="J162" s="62">
        <f t="shared" si="24"/>
        <v>26.64</v>
      </c>
    </row>
    <row r="163" spans="1:10" s="53" customFormat="1">
      <c r="A163" s="64" t="s">
        <v>274</v>
      </c>
      <c r="B163" s="67">
        <v>3.6</v>
      </c>
      <c r="C163" s="67">
        <v>56.88</v>
      </c>
      <c r="D163" s="67">
        <v>8.0299999999999994</v>
      </c>
      <c r="E163" s="67">
        <v>28.91</v>
      </c>
      <c r="F163" s="67">
        <v>27.71</v>
      </c>
      <c r="G163" s="62">
        <v>0</v>
      </c>
      <c r="H163" s="65">
        <v>0</v>
      </c>
      <c r="I163" s="62"/>
      <c r="J163" s="62">
        <f t="shared" si="24"/>
        <v>27.97</v>
      </c>
    </row>
    <row r="164" spans="1:10" s="53" customFormat="1">
      <c r="A164" s="64" t="s">
        <v>275</v>
      </c>
      <c r="B164" s="67">
        <v>3</v>
      </c>
      <c r="C164" s="67">
        <v>47.4</v>
      </c>
      <c r="D164" s="67">
        <v>8.0299999999999994</v>
      </c>
      <c r="E164" s="67">
        <v>24.09</v>
      </c>
      <c r="F164" s="67">
        <v>23.09</v>
      </c>
      <c r="G164" s="62">
        <v>0</v>
      </c>
      <c r="H164" s="65">
        <v>0</v>
      </c>
      <c r="I164" s="62"/>
      <c r="J164" s="62">
        <f t="shared" si="24"/>
        <v>23.31</v>
      </c>
    </row>
    <row r="165" spans="1:10" s="53" customFormat="1">
      <c r="A165" s="63" t="s">
        <v>63</v>
      </c>
      <c r="B165" s="68">
        <f>SUM(B166:B183)</f>
        <v>492.8</v>
      </c>
      <c r="C165" s="68">
        <f t="shared" ref="C165:I165" si="26">SUM(C166:C183)</f>
        <v>7786.24</v>
      </c>
      <c r="D165" s="68"/>
      <c r="E165" s="68">
        <f t="shared" si="26"/>
        <v>4237.53</v>
      </c>
      <c r="F165" s="68">
        <f t="shared" si="26"/>
        <v>4061.7</v>
      </c>
      <c r="G165" s="68">
        <f t="shared" si="26"/>
        <v>506.19</v>
      </c>
      <c r="H165" s="68">
        <f t="shared" si="26"/>
        <v>3558.06</v>
      </c>
      <c r="I165" s="68">
        <f t="shared" si="26"/>
        <v>503.64</v>
      </c>
      <c r="J165" s="60">
        <f t="shared" si="24"/>
        <v>3548.71</v>
      </c>
    </row>
    <row r="166" spans="1:10" s="53" customFormat="1">
      <c r="A166" s="64" t="s">
        <v>276</v>
      </c>
      <c r="B166" s="68"/>
      <c r="C166" s="68"/>
      <c r="D166" s="68"/>
      <c r="E166" s="68"/>
      <c r="F166" s="68"/>
      <c r="G166" s="62">
        <v>506.19</v>
      </c>
      <c r="H166" s="65">
        <v>3558.06</v>
      </c>
      <c r="I166" s="62">
        <v>503.64</v>
      </c>
      <c r="J166" s="62">
        <f t="shared" si="24"/>
        <v>0</v>
      </c>
    </row>
    <row r="167" spans="1:10" s="53" customFormat="1" ht="12.95" customHeight="1">
      <c r="A167" s="64" t="s">
        <v>277</v>
      </c>
      <c r="B167" s="67">
        <v>82.5</v>
      </c>
      <c r="C167" s="67">
        <v>1303.5</v>
      </c>
      <c r="D167" s="67">
        <v>8.0299999999999994</v>
      </c>
      <c r="E167" s="67">
        <v>662.48</v>
      </c>
      <c r="F167" s="67">
        <v>634.99</v>
      </c>
      <c r="G167" s="62">
        <v>0</v>
      </c>
      <c r="H167" s="63">
        <v>0</v>
      </c>
      <c r="I167" s="62"/>
      <c r="J167" s="62">
        <f t="shared" si="24"/>
        <v>641.02</v>
      </c>
    </row>
    <row r="168" spans="1:10" s="53" customFormat="1">
      <c r="A168" s="64" t="s">
        <v>278</v>
      </c>
      <c r="B168" s="67">
        <v>13.7</v>
      </c>
      <c r="C168" s="67">
        <v>216.46</v>
      </c>
      <c r="D168" s="67">
        <v>8.0299999999999994</v>
      </c>
      <c r="E168" s="67">
        <v>110.01</v>
      </c>
      <c r="F168" s="67">
        <v>105.45</v>
      </c>
      <c r="G168" s="62">
        <v>0</v>
      </c>
      <c r="H168" s="63">
        <v>0</v>
      </c>
      <c r="I168" s="62"/>
      <c r="J168" s="62">
        <f t="shared" si="24"/>
        <v>106.45</v>
      </c>
    </row>
    <row r="169" spans="1:10" s="53" customFormat="1">
      <c r="A169" s="64" t="s">
        <v>279</v>
      </c>
      <c r="B169" s="67">
        <v>36.4</v>
      </c>
      <c r="C169" s="67">
        <v>575.12</v>
      </c>
      <c r="D169" s="67">
        <v>8.0299999999999994</v>
      </c>
      <c r="E169" s="67">
        <v>292.29000000000002</v>
      </c>
      <c r="F169" s="67">
        <v>280.16000000000003</v>
      </c>
      <c r="G169" s="62">
        <v>0</v>
      </c>
      <c r="H169" s="63">
        <v>0</v>
      </c>
      <c r="I169" s="62"/>
      <c r="J169" s="62">
        <f t="shared" si="24"/>
        <v>282.83</v>
      </c>
    </row>
    <row r="170" spans="1:10" s="53" customFormat="1">
      <c r="A170" s="64" t="s">
        <v>280</v>
      </c>
      <c r="B170" s="67">
        <v>22.5</v>
      </c>
      <c r="C170" s="67">
        <v>355.5</v>
      </c>
      <c r="D170" s="67">
        <v>8.56</v>
      </c>
      <c r="E170" s="67">
        <v>192.6</v>
      </c>
      <c r="F170" s="67">
        <v>184.61</v>
      </c>
      <c r="G170" s="62">
        <v>0</v>
      </c>
      <c r="H170" s="63">
        <v>0</v>
      </c>
      <c r="I170" s="62"/>
      <c r="J170" s="62">
        <f t="shared" si="24"/>
        <v>162.9</v>
      </c>
    </row>
    <row r="171" spans="1:10" s="53" customFormat="1">
      <c r="A171" s="64" t="s">
        <v>281</v>
      </c>
      <c r="B171" s="67">
        <v>42.8</v>
      </c>
      <c r="C171" s="67">
        <v>676.24</v>
      </c>
      <c r="D171" s="67">
        <v>8.0299999999999994</v>
      </c>
      <c r="E171" s="67">
        <v>343.68</v>
      </c>
      <c r="F171" s="67">
        <v>329.42</v>
      </c>
      <c r="G171" s="62">
        <v>0</v>
      </c>
      <c r="H171" s="63">
        <v>0</v>
      </c>
      <c r="I171" s="62"/>
      <c r="J171" s="62">
        <f t="shared" si="24"/>
        <v>332.56</v>
      </c>
    </row>
    <row r="172" spans="1:10" s="53" customFormat="1">
      <c r="A172" s="64" t="s">
        <v>282</v>
      </c>
      <c r="B172" s="67">
        <v>38.799999999999997</v>
      </c>
      <c r="C172" s="67">
        <v>613.04</v>
      </c>
      <c r="D172" s="67">
        <v>8.0299999999999994</v>
      </c>
      <c r="E172" s="67">
        <v>311.56</v>
      </c>
      <c r="F172" s="67">
        <v>298.63</v>
      </c>
      <c r="G172" s="62">
        <v>0</v>
      </c>
      <c r="H172" s="63">
        <v>0</v>
      </c>
      <c r="I172" s="62"/>
      <c r="J172" s="62">
        <f t="shared" si="24"/>
        <v>301.48</v>
      </c>
    </row>
    <row r="173" spans="1:10" s="53" customFormat="1" ht="13.5" customHeight="1">
      <c r="A173" s="64" t="s">
        <v>283</v>
      </c>
      <c r="B173" s="67">
        <v>18.8</v>
      </c>
      <c r="C173" s="67">
        <v>297.04000000000002</v>
      </c>
      <c r="D173" s="67">
        <v>8.6999999999999993</v>
      </c>
      <c r="E173" s="67">
        <v>163.56</v>
      </c>
      <c r="F173" s="67">
        <v>156.77000000000001</v>
      </c>
      <c r="G173" s="62">
        <v>0</v>
      </c>
      <c r="H173" s="63">
        <v>0</v>
      </c>
      <c r="I173" s="62"/>
      <c r="J173" s="62">
        <f t="shared" si="24"/>
        <v>133.47999999999999</v>
      </c>
    </row>
    <row r="174" spans="1:10" s="53" customFormat="1">
      <c r="A174" s="64" t="s">
        <v>284</v>
      </c>
      <c r="B174" s="67">
        <v>17.100000000000001</v>
      </c>
      <c r="C174" s="67">
        <v>270.18</v>
      </c>
      <c r="D174" s="67">
        <v>9.31</v>
      </c>
      <c r="E174" s="67">
        <v>159.19999999999999</v>
      </c>
      <c r="F174" s="67">
        <v>152.59</v>
      </c>
      <c r="G174" s="62">
        <v>0</v>
      </c>
      <c r="H174" s="63">
        <v>0</v>
      </c>
      <c r="I174" s="62"/>
      <c r="J174" s="62">
        <f t="shared" si="24"/>
        <v>110.98</v>
      </c>
    </row>
    <row r="175" spans="1:10" s="53" customFormat="1">
      <c r="A175" s="64" t="s">
        <v>285</v>
      </c>
      <c r="B175" s="67">
        <v>18.8</v>
      </c>
      <c r="C175" s="67">
        <v>297.04000000000002</v>
      </c>
      <c r="D175" s="67">
        <v>8.7200000000000006</v>
      </c>
      <c r="E175" s="67">
        <v>163.94</v>
      </c>
      <c r="F175" s="67">
        <v>157.13999999999999</v>
      </c>
      <c r="G175" s="62">
        <v>0</v>
      </c>
      <c r="H175" s="63">
        <v>0</v>
      </c>
      <c r="I175" s="62"/>
      <c r="J175" s="62">
        <f t="shared" si="24"/>
        <v>133.1</v>
      </c>
    </row>
    <row r="176" spans="1:10" s="53" customFormat="1">
      <c r="A176" s="64" t="s">
        <v>286</v>
      </c>
      <c r="B176" s="67">
        <v>18.5</v>
      </c>
      <c r="C176" s="67">
        <v>292.3</v>
      </c>
      <c r="D176" s="67">
        <v>8.99</v>
      </c>
      <c r="E176" s="67">
        <v>166.32</v>
      </c>
      <c r="F176" s="67">
        <v>159.41999999999999</v>
      </c>
      <c r="G176" s="62">
        <v>0</v>
      </c>
      <c r="H176" s="63">
        <v>0</v>
      </c>
      <c r="I176" s="62"/>
      <c r="J176" s="62">
        <f t="shared" si="24"/>
        <v>125.98</v>
      </c>
    </row>
    <row r="177" spans="1:10" s="53" customFormat="1">
      <c r="A177" s="64" t="s">
        <v>287</v>
      </c>
      <c r="B177" s="67">
        <v>27.7</v>
      </c>
      <c r="C177" s="67">
        <v>437.66</v>
      </c>
      <c r="D177" s="67">
        <v>9.18</v>
      </c>
      <c r="E177" s="67">
        <v>254.29</v>
      </c>
      <c r="F177" s="67">
        <v>243.74</v>
      </c>
      <c r="G177" s="62">
        <v>0</v>
      </c>
      <c r="H177" s="63">
        <v>0</v>
      </c>
      <c r="I177" s="62"/>
      <c r="J177" s="62">
        <f t="shared" si="24"/>
        <v>183.37</v>
      </c>
    </row>
    <row r="178" spans="1:10" s="53" customFormat="1">
      <c r="A178" s="64" t="s">
        <v>288</v>
      </c>
      <c r="B178" s="67">
        <v>19.600000000000001</v>
      </c>
      <c r="C178" s="67">
        <v>309.68</v>
      </c>
      <c r="D178" s="67">
        <v>8.8699999999999992</v>
      </c>
      <c r="E178" s="67">
        <v>173.85</v>
      </c>
      <c r="F178" s="67">
        <v>166.64</v>
      </c>
      <c r="G178" s="62">
        <v>0</v>
      </c>
      <c r="H178" s="63">
        <v>0</v>
      </c>
      <c r="I178" s="62"/>
      <c r="J178" s="62">
        <f t="shared" si="24"/>
        <v>135.83000000000001</v>
      </c>
    </row>
    <row r="179" spans="1:10" s="53" customFormat="1">
      <c r="A179" s="64" t="s">
        <v>289</v>
      </c>
      <c r="B179" s="67">
        <v>36.299999999999997</v>
      </c>
      <c r="C179" s="67">
        <v>573.54</v>
      </c>
      <c r="D179" s="67">
        <v>9.18</v>
      </c>
      <c r="E179" s="67">
        <v>333.23</v>
      </c>
      <c r="F179" s="67">
        <v>319.39999999999998</v>
      </c>
      <c r="G179" s="62">
        <v>0</v>
      </c>
      <c r="H179" s="63">
        <v>0</v>
      </c>
      <c r="I179" s="62"/>
      <c r="J179" s="62">
        <f t="shared" si="24"/>
        <v>240.31</v>
      </c>
    </row>
    <row r="180" spans="1:10" s="53" customFormat="1">
      <c r="A180" s="64" t="s">
        <v>290</v>
      </c>
      <c r="B180" s="67">
        <v>31.4</v>
      </c>
      <c r="C180" s="67">
        <v>496.12</v>
      </c>
      <c r="D180" s="67">
        <v>9.19</v>
      </c>
      <c r="E180" s="67">
        <v>288.57</v>
      </c>
      <c r="F180" s="67">
        <v>276.60000000000002</v>
      </c>
      <c r="G180" s="62">
        <v>0</v>
      </c>
      <c r="H180" s="63">
        <v>0</v>
      </c>
      <c r="I180" s="62"/>
      <c r="J180" s="62">
        <f t="shared" si="24"/>
        <v>207.55</v>
      </c>
    </row>
    <row r="181" spans="1:10" s="53" customFormat="1">
      <c r="A181" s="64" t="s">
        <v>291</v>
      </c>
      <c r="B181" s="67">
        <v>21.5</v>
      </c>
      <c r="C181" s="67">
        <v>339.7</v>
      </c>
      <c r="D181" s="67">
        <v>9.15</v>
      </c>
      <c r="E181" s="67">
        <v>196.73</v>
      </c>
      <c r="F181" s="67">
        <v>188.57</v>
      </c>
      <c r="G181" s="62">
        <v>0</v>
      </c>
      <c r="H181" s="63">
        <v>0</v>
      </c>
      <c r="I181" s="62"/>
      <c r="J181" s="62">
        <f t="shared" si="24"/>
        <v>142.97</v>
      </c>
    </row>
    <row r="182" spans="1:10" s="53" customFormat="1">
      <c r="A182" s="64" t="s">
        <v>292</v>
      </c>
      <c r="B182" s="67">
        <v>21.7</v>
      </c>
      <c r="C182" s="67">
        <v>342.86</v>
      </c>
      <c r="D182" s="67">
        <v>9.18</v>
      </c>
      <c r="E182" s="67">
        <v>199.21</v>
      </c>
      <c r="F182" s="67">
        <v>190.94</v>
      </c>
      <c r="G182" s="62">
        <v>0</v>
      </c>
      <c r="H182" s="63">
        <v>0</v>
      </c>
      <c r="I182" s="62"/>
      <c r="J182" s="62">
        <f t="shared" si="24"/>
        <v>143.65</v>
      </c>
    </row>
    <row r="183" spans="1:10" s="53" customFormat="1">
      <c r="A183" s="64" t="s">
        <v>293</v>
      </c>
      <c r="B183" s="67">
        <v>24.7</v>
      </c>
      <c r="C183" s="67">
        <v>390.26</v>
      </c>
      <c r="D183" s="67">
        <v>9.15</v>
      </c>
      <c r="E183" s="67">
        <v>226.01</v>
      </c>
      <c r="F183" s="67">
        <v>216.63</v>
      </c>
      <c r="G183" s="62">
        <v>0</v>
      </c>
      <c r="H183" s="63">
        <v>0</v>
      </c>
      <c r="I183" s="62"/>
      <c r="J183" s="62">
        <f t="shared" si="24"/>
        <v>164.25</v>
      </c>
    </row>
    <row r="184" spans="1:10" s="53" customFormat="1">
      <c r="A184" s="63" t="s">
        <v>64</v>
      </c>
      <c r="B184" s="68">
        <f>SUM(B185:B256)</f>
        <v>3783.9</v>
      </c>
      <c r="C184" s="68">
        <f t="shared" ref="C184:I184" si="27">SUM(C185:C256)</f>
        <v>59785.62</v>
      </c>
      <c r="D184" s="68"/>
      <c r="E184" s="68">
        <f t="shared" si="27"/>
        <v>35947.15</v>
      </c>
      <c r="F184" s="68">
        <f t="shared" si="27"/>
        <v>34455.699999999997</v>
      </c>
      <c r="G184" s="68">
        <f t="shared" si="27"/>
        <v>880.46</v>
      </c>
      <c r="H184" s="68">
        <f t="shared" si="27"/>
        <v>30319.94</v>
      </c>
      <c r="I184" s="68">
        <f t="shared" si="27"/>
        <v>4135.76</v>
      </c>
      <c r="J184" s="60">
        <f t="shared" si="24"/>
        <v>23838.47</v>
      </c>
    </row>
    <row r="185" spans="1:10" s="53" customFormat="1">
      <c r="A185" s="70" t="s">
        <v>65</v>
      </c>
      <c r="B185" s="67">
        <v>42.2</v>
      </c>
      <c r="C185" s="67">
        <v>666.76</v>
      </c>
      <c r="D185" s="67">
        <v>8.0299999999999994</v>
      </c>
      <c r="E185" s="67">
        <v>338.87</v>
      </c>
      <c r="F185" s="67">
        <v>324.81</v>
      </c>
      <c r="G185" s="62">
        <v>3</v>
      </c>
      <c r="H185" s="65">
        <v>282.91000000000003</v>
      </c>
      <c r="I185" s="60">
        <v>41.9</v>
      </c>
      <c r="J185" s="60">
        <f t="shared" si="24"/>
        <v>327.89</v>
      </c>
    </row>
    <row r="186" spans="1:10" s="53" customFormat="1">
      <c r="A186" s="70" t="s">
        <v>66</v>
      </c>
      <c r="B186" s="67">
        <v>45.8</v>
      </c>
      <c r="C186" s="67">
        <v>723.64</v>
      </c>
      <c r="D186" s="67">
        <v>8.08</v>
      </c>
      <c r="E186" s="67">
        <v>370.06</v>
      </c>
      <c r="F186" s="67">
        <v>354.71</v>
      </c>
      <c r="G186" s="62">
        <v>-1.49</v>
      </c>
      <c r="H186" s="65">
        <v>313.39999999999998</v>
      </c>
      <c r="I186" s="60">
        <v>41.31</v>
      </c>
      <c r="J186" s="60">
        <f t="shared" si="24"/>
        <v>353.58</v>
      </c>
    </row>
    <row r="187" spans="1:10" s="53" customFormat="1">
      <c r="A187" s="70" t="s">
        <v>67</v>
      </c>
      <c r="B187" s="67">
        <v>60.3</v>
      </c>
      <c r="C187" s="67">
        <v>952.74</v>
      </c>
      <c r="D187" s="67">
        <v>8.68</v>
      </c>
      <c r="E187" s="67">
        <v>523.4</v>
      </c>
      <c r="F187" s="67">
        <v>501.68</v>
      </c>
      <c r="G187" s="62">
        <v>3.95</v>
      </c>
      <c r="H187" s="65">
        <v>440.49</v>
      </c>
      <c r="I187" s="60">
        <v>61.19</v>
      </c>
      <c r="J187" s="60">
        <f t="shared" si="24"/>
        <v>429.34</v>
      </c>
    </row>
    <row r="188" spans="1:10" s="53" customFormat="1">
      <c r="A188" s="70" t="s">
        <v>68</v>
      </c>
      <c r="B188" s="67">
        <v>107.9</v>
      </c>
      <c r="C188" s="67">
        <v>1704.82</v>
      </c>
      <c r="D188" s="67">
        <v>9.6300000000000008</v>
      </c>
      <c r="E188" s="67">
        <v>1039.08</v>
      </c>
      <c r="F188" s="67">
        <v>995.97</v>
      </c>
      <c r="G188" s="62">
        <v>5.08</v>
      </c>
      <c r="H188" s="65">
        <v>874.31</v>
      </c>
      <c r="I188" s="60">
        <v>121.66</v>
      </c>
      <c r="J188" s="60">
        <f t="shared" si="24"/>
        <v>665.74</v>
      </c>
    </row>
    <row r="189" spans="1:10" s="53" customFormat="1">
      <c r="A189" s="70" t="s">
        <v>69</v>
      </c>
      <c r="B189" s="67">
        <v>78.7</v>
      </c>
      <c r="C189" s="67">
        <v>1243.46</v>
      </c>
      <c r="D189" s="67">
        <v>11.02</v>
      </c>
      <c r="E189" s="67">
        <v>867.27</v>
      </c>
      <c r="F189" s="67">
        <v>831.29</v>
      </c>
      <c r="G189" s="62">
        <v>13.46</v>
      </c>
      <c r="H189" s="65">
        <v>730.96</v>
      </c>
      <c r="I189" s="60">
        <v>100.33</v>
      </c>
      <c r="J189" s="60">
        <f t="shared" si="24"/>
        <v>376.19</v>
      </c>
    </row>
    <row r="190" spans="1:10" s="53" customFormat="1">
      <c r="A190" s="70" t="s">
        <v>70</v>
      </c>
      <c r="B190" s="67">
        <v>105.8</v>
      </c>
      <c r="C190" s="67">
        <v>1671.64</v>
      </c>
      <c r="D190" s="67">
        <v>9.66</v>
      </c>
      <c r="E190" s="67">
        <v>1022.03</v>
      </c>
      <c r="F190" s="67">
        <v>979.63</v>
      </c>
      <c r="G190" s="62">
        <v>9.1199999999999992</v>
      </c>
      <c r="H190" s="65">
        <v>861.74</v>
      </c>
      <c r="I190" s="60">
        <v>117.89</v>
      </c>
      <c r="J190" s="60">
        <f t="shared" si="24"/>
        <v>649.61</v>
      </c>
    </row>
    <row r="191" spans="1:10" s="53" customFormat="1">
      <c r="A191" s="70" t="s">
        <v>71</v>
      </c>
      <c r="B191" s="67">
        <v>45.7</v>
      </c>
      <c r="C191" s="67">
        <v>722.06</v>
      </c>
      <c r="D191" s="67">
        <v>9.76</v>
      </c>
      <c r="E191" s="67">
        <v>446.03</v>
      </c>
      <c r="F191" s="67">
        <v>427.52</v>
      </c>
      <c r="G191" s="62">
        <v>2.87</v>
      </c>
      <c r="H191" s="65">
        <v>375.93</v>
      </c>
      <c r="I191" s="60">
        <v>51.59</v>
      </c>
      <c r="J191" s="60">
        <f t="shared" si="24"/>
        <v>276.02999999999997</v>
      </c>
    </row>
    <row r="192" spans="1:10" s="53" customFormat="1">
      <c r="A192" s="70" t="s">
        <v>72</v>
      </c>
      <c r="B192" s="67">
        <v>30.9</v>
      </c>
      <c r="C192" s="67">
        <v>488.22</v>
      </c>
      <c r="D192" s="67">
        <v>8.52</v>
      </c>
      <c r="E192" s="67">
        <v>263.27</v>
      </c>
      <c r="F192" s="67">
        <v>252.35</v>
      </c>
      <c r="G192" s="62">
        <v>4.34</v>
      </c>
      <c r="H192" s="65">
        <v>221.92</v>
      </c>
      <c r="I192" s="60">
        <v>30.43</v>
      </c>
      <c r="J192" s="60">
        <f t="shared" si="24"/>
        <v>224.95</v>
      </c>
    </row>
    <row r="193" spans="1:10" s="53" customFormat="1">
      <c r="A193" s="70" t="s">
        <v>73</v>
      </c>
      <c r="B193" s="67">
        <v>16</v>
      </c>
      <c r="C193" s="67">
        <v>252.8</v>
      </c>
      <c r="D193" s="67">
        <v>9.98</v>
      </c>
      <c r="E193" s="67">
        <v>159.68</v>
      </c>
      <c r="F193" s="67">
        <v>153.05000000000001</v>
      </c>
      <c r="G193" s="62">
        <v>8.07</v>
      </c>
      <c r="H193" s="65">
        <v>133.80000000000001</v>
      </c>
      <c r="I193" s="60">
        <v>19.25</v>
      </c>
      <c r="J193" s="60">
        <f t="shared" si="24"/>
        <v>93.12</v>
      </c>
    </row>
    <row r="194" spans="1:10" s="53" customFormat="1">
      <c r="A194" s="70" t="s">
        <v>74</v>
      </c>
      <c r="B194" s="67">
        <v>22.6</v>
      </c>
      <c r="C194" s="67">
        <v>357.08</v>
      </c>
      <c r="D194" s="67">
        <v>9.7799999999999994</v>
      </c>
      <c r="E194" s="67">
        <v>221.03</v>
      </c>
      <c r="F194" s="67">
        <v>211.86</v>
      </c>
      <c r="G194" s="62">
        <v>7.3</v>
      </c>
      <c r="H194" s="65">
        <v>185.49</v>
      </c>
      <c r="I194" s="60">
        <v>26.37</v>
      </c>
      <c r="J194" s="60">
        <f t="shared" si="24"/>
        <v>136.05000000000001</v>
      </c>
    </row>
    <row r="195" spans="1:10" s="53" customFormat="1">
      <c r="A195" s="70" t="s">
        <v>75</v>
      </c>
      <c r="B195" s="67">
        <v>75.5</v>
      </c>
      <c r="C195" s="67">
        <v>1192.9000000000001</v>
      </c>
      <c r="D195" s="67">
        <v>10.23</v>
      </c>
      <c r="E195" s="67">
        <v>772.37</v>
      </c>
      <c r="F195" s="67">
        <v>740.32</v>
      </c>
      <c r="G195" s="62">
        <v>2.4</v>
      </c>
      <c r="H195" s="65">
        <v>658.72</v>
      </c>
      <c r="I195" s="60">
        <v>81.599999999999994</v>
      </c>
      <c r="J195" s="60">
        <f t="shared" si="24"/>
        <v>420.53</v>
      </c>
    </row>
    <row r="196" spans="1:10" s="53" customFormat="1">
      <c r="A196" s="70" t="s">
        <v>76</v>
      </c>
      <c r="B196" s="67">
        <v>55.2</v>
      </c>
      <c r="C196" s="67">
        <v>872.16</v>
      </c>
      <c r="D196" s="67">
        <v>10.14</v>
      </c>
      <c r="E196" s="67">
        <v>559.73</v>
      </c>
      <c r="F196" s="67">
        <v>536.51</v>
      </c>
      <c r="G196" s="62">
        <v>5.35</v>
      </c>
      <c r="H196" s="65">
        <v>461.7</v>
      </c>
      <c r="I196" s="60">
        <v>74.81</v>
      </c>
      <c r="J196" s="60">
        <f t="shared" si="24"/>
        <v>312.43</v>
      </c>
    </row>
    <row r="197" spans="1:10" s="53" customFormat="1">
      <c r="A197" s="70" t="s">
        <v>77</v>
      </c>
      <c r="B197" s="67">
        <v>20.100000000000001</v>
      </c>
      <c r="C197" s="67">
        <v>317.58</v>
      </c>
      <c r="D197" s="67">
        <v>9.6</v>
      </c>
      <c r="E197" s="67">
        <v>192.96</v>
      </c>
      <c r="F197" s="67">
        <v>184.95</v>
      </c>
      <c r="G197" s="62">
        <v>3.42</v>
      </c>
      <c r="H197" s="65">
        <v>161.82</v>
      </c>
      <c r="I197" s="60">
        <v>23.13</v>
      </c>
      <c r="J197" s="60">
        <f t="shared" si="24"/>
        <v>124.62</v>
      </c>
    </row>
    <row r="198" spans="1:10" s="53" customFormat="1">
      <c r="A198" s="70" t="s">
        <v>78</v>
      </c>
      <c r="B198" s="67">
        <v>23.1</v>
      </c>
      <c r="C198" s="67">
        <v>364.98</v>
      </c>
      <c r="D198" s="67">
        <v>8.0299999999999994</v>
      </c>
      <c r="E198" s="67">
        <v>185.49</v>
      </c>
      <c r="F198" s="67">
        <v>177.79</v>
      </c>
      <c r="G198" s="62">
        <v>3</v>
      </c>
      <c r="H198" s="65">
        <v>157.69999999999999</v>
      </c>
      <c r="I198" s="60">
        <v>20.09</v>
      </c>
      <c r="J198" s="60">
        <f t="shared" si="24"/>
        <v>179.49</v>
      </c>
    </row>
    <row r="199" spans="1:10" s="53" customFormat="1">
      <c r="A199" s="70" t="s">
        <v>79</v>
      </c>
      <c r="B199" s="67">
        <v>85</v>
      </c>
      <c r="C199" s="67">
        <v>1343</v>
      </c>
      <c r="D199" s="67">
        <v>9.33</v>
      </c>
      <c r="E199" s="67">
        <v>793.05</v>
      </c>
      <c r="F199" s="67">
        <v>760.15</v>
      </c>
      <c r="G199" s="62">
        <v>6.95</v>
      </c>
      <c r="H199" s="65">
        <v>685.92</v>
      </c>
      <c r="I199" s="60">
        <v>74.23</v>
      </c>
      <c r="J199" s="60">
        <f t="shared" si="24"/>
        <v>549.95000000000005</v>
      </c>
    </row>
    <row r="200" spans="1:10" s="53" customFormat="1">
      <c r="A200" s="70" t="s">
        <v>80</v>
      </c>
      <c r="B200" s="67">
        <v>70.599999999999994</v>
      </c>
      <c r="C200" s="67">
        <v>1115.48</v>
      </c>
      <c r="D200" s="67">
        <v>9.82</v>
      </c>
      <c r="E200" s="67">
        <v>693.29</v>
      </c>
      <c r="F200" s="67">
        <v>664.53</v>
      </c>
      <c r="G200" s="62">
        <v>26.43</v>
      </c>
      <c r="H200" s="65">
        <v>582.91</v>
      </c>
      <c r="I200" s="60">
        <v>81.62</v>
      </c>
      <c r="J200" s="60">
        <f t="shared" ref="J200:J256" si="28">C200-E200</f>
        <v>422.19</v>
      </c>
    </row>
    <row r="201" spans="1:10" s="53" customFormat="1">
      <c r="A201" s="70" t="s">
        <v>81</v>
      </c>
      <c r="B201" s="67">
        <v>58.3</v>
      </c>
      <c r="C201" s="67">
        <v>921.14</v>
      </c>
      <c r="D201" s="67">
        <v>9.15</v>
      </c>
      <c r="E201" s="67">
        <v>533.45000000000005</v>
      </c>
      <c r="F201" s="67">
        <v>511.32</v>
      </c>
      <c r="G201" s="62">
        <v>33.53</v>
      </c>
      <c r="H201" s="65">
        <v>448.89</v>
      </c>
      <c r="I201" s="60">
        <v>62.43</v>
      </c>
      <c r="J201" s="60">
        <f t="shared" si="28"/>
        <v>387.69</v>
      </c>
    </row>
    <row r="202" spans="1:10" s="53" customFormat="1">
      <c r="A202" s="70" t="s">
        <v>82</v>
      </c>
      <c r="B202" s="67">
        <v>69</v>
      </c>
      <c r="C202" s="67">
        <v>1090.2</v>
      </c>
      <c r="D202" s="67">
        <v>8.24</v>
      </c>
      <c r="E202" s="67">
        <v>568.55999999999995</v>
      </c>
      <c r="F202" s="67">
        <v>544.97</v>
      </c>
      <c r="G202" s="62">
        <v>50.32</v>
      </c>
      <c r="H202" s="65">
        <v>480.8</v>
      </c>
      <c r="I202" s="60">
        <v>64.17</v>
      </c>
      <c r="J202" s="60">
        <f t="shared" si="28"/>
        <v>521.64</v>
      </c>
    </row>
    <row r="203" spans="1:10" s="53" customFormat="1">
      <c r="A203" s="70" t="s">
        <v>83</v>
      </c>
      <c r="B203" s="67">
        <v>61.3</v>
      </c>
      <c r="C203" s="67">
        <v>968.54</v>
      </c>
      <c r="D203" s="67">
        <v>9.94</v>
      </c>
      <c r="E203" s="67">
        <v>609.32000000000005</v>
      </c>
      <c r="F203" s="67">
        <v>584.04</v>
      </c>
      <c r="G203" s="62">
        <v>2.66</v>
      </c>
      <c r="H203" s="65">
        <v>512.79</v>
      </c>
      <c r="I203" s="60">
        <v>71.25</v>
      </c>
      <c r="J203" s="60">
        <f t="shared" si="28"/>
        <v>359.22</v>
      </c>
    </row>
    <row r="204" spans="1:10" s="53" customFormat="1">
      <c r="A204" s="70" t="s">
        <v>84</v>
      </c>
      <c r="B204" s="67">
        <v>49.6</v>
      </c>
      <c r="C204" s="67">
        <v>783.68</v>
      </c>
      <c r="D204" s="67">
        <v>9.76</v>
      </c>
      <c r="E204" s="67">
        <v>484.1</v>
      </c>
      <c r="F204" s="67">
        <v>464.01</v>
      </c>
      <c r="G204" s="62">
        <v>6.48</v>
      </c>
      <c r="H204" s="65">
        <v>407.19</v>
      </c>
      <c r="I204" s="60">
        <v>56.82</v>
      </c>
      <c r="J204" s="60">
        <f t="shared" si="28"/>
        <v>299.58</v>
      </c>
    </row>
    <row r="205" spans="1:10" s="53" customFormat="1">
      <c r="A205" s="70" t="s">
        <v>85</v>
      </c>
      <c r="B205" s="67">
        <v>41.6</v>
      </c>
      <c r="C205" s="67">
        <v>657.28</v>
      </c>
      <c r="D205" s="67">
        <v>9.7799999999999994</v>
      </c>
      <c r="E205" s="67">
        <v>406.85</v>
      </c>
      <c r="F205" s="67">
        <v>389.97</v>
      </c>
      <c r="G205" s="62">
        <v>22.39</v>
      </c>
      <c r="H205" s="65">
        <v>342.13</v>
      </c>
      <c r="I205" s="60">
        <v>47.84</v>
      </c>
      <c r="J205" s="60">
        <f t="shared" si="28"/>
        <v>250.43</v>
      </c>
    </row>
    <row r="206" spans="1:10" s="53" customFormat="1">
      <c r="A206" s="70" t="s">
        <v>86</v>
      </c>
      <c r="B206" s="67">
        <v>21.4</v>
      </c>
      <c r="C206" s="67">
        <v>338.12</v>
      </c>
      <c r="D206" s="67">
        <v>6.6</v>
      </c>
      <c r="E206" s="67">
        <v>141.24</v>
      </c>
      <c r="F206" s="67">
        <v>135.38</v>
      </c>
      <c r="G206" s="62">
        <v>4.57</v>
      </c>
      <c r="H206" s="65">
        <v>118.47</v>
      </c>
      <c r="I206" s="60">
        <v>16.91</v>
      </c>
      <c r="J206" s="60">
        <f t="shared" si="28"/>
        <v>196.88</v>
      </c>
    </row>
    <row r="207" spans="1:10" s="55" customFormat="1">
      <c r="A207" s="70" t="s">
        <v>87</v>
      </c>
      <c r="B207" s="67">
        <v>86.1</v>
      </c>
      <c r="C207" s="67">
        <v>1360.38</v>
      </c>
      <c r="D207" s="67">
        <v>9.6300000000000008</v>
      </c>
      <c r="E207" s="67">
        <v>829.14</v>
      </c>
      <c r="F207" s="67">
        <v>794.74</v>
      </c>
      <c r="G207" s="62">
        <v>3.14</v>
      </c>
      <c r="H207" s="65">
        <v>708.71</v>
      </c>
      <c r="I207" s="60">
        <v>86.03</v>
      </c>
      <c r="J207" s="60">
        <f t="shared" si="28"/>
        <v>531.24</v>
      </c>
    </row>
    <row r="208" spans="1:10" s="53" customFormat="1">
      <c r="A208" s="70" t="s">
        <v>88</v>
      </c>
      <c r="B208" s="67">
        <v>52.4</v>
      </c>
      <c r="C208" s="67">
        <v>827.92</v>
      </c>
      <c r="D208" s="67">
        <v>9.76</v>
      </c>
      <c r="E208" s="67">
        <v>511.42</v>
      </c>
      <c r="F208" s="67">
        <v>490.2</v>
      </c>
      <c r="G208" s="62">
        <v>3.56</v>
      </c>
      <c r="H208" s="65">
        <v>433.51</v>
      </c>
      <c r="I208" s="60">
        <v>56.69</v>
      </c>
      <c r="J208" s="60">
        <f t="shared" si="28"/>
        <v>316.5</v>
      </c>
    </row>
    <row r="209" spans="1:10" s="53" customFormat="1">
      <c r="A209" s="70" t="s">
        <v>89</v>
      </c>
      <c r="B209" s="67">
        <v>48.3</v>
      </c>
      <c r="C209" s="67">
        <v>763.14</v>
      </c>
      <c r="D209" s="67">
        <v>9.31</v>
      </c>
      <c r="E209" s="67">
        <v>449.67</v>
      </c>
      <c r="F209" s="67">
        <v>431.01</v>
      </c>
      <c r="G209" s="62">
        <v>4.0199999999999996</v>
      </c>
      <c r="H209" s="65">
        <v>375.14</v>
      </c>
      <c r="I209" s="60">
        <v>55.87</v>
      </c>
      <c r="J209" s="60">
        <f t="shared" si="28"/>
        <v>313.47000000000003</v>
      </c>
    </row>
    <row r="210" spans="1:10" s="53" customFormat="1">
      <c r="A210" s="70" t="s">
        <v>90</v>
      </c>
      <c r="B210" s="67">
        <v>58.9</v>
      </c>
      <c r="C210" s="67">
        <v>930.62</v>
      </c>
      <c r="D210" s="67">
        <v>9.44</v>
      </c>
      <c r="E210" s="67">
        <v>556.02</v>
      </c>
      <c r="F210" s="67">
        <v>532.95000000000005</v>
      </c>
      <c r="G210" s="62">
        <v>8.31</v>
      </c>
      <c r="H210" s="65">
        <v>469.72</v>
      </c>
      <c r="I210" s="60">
        <v>63.23</v>
      </c>
      <c r="J210" s="60">
        <f t="shared" si="28"/>
        <v>374.6</v>
      </c>
    </row>
    <row r="211" spans="1:10" s="53" customFormat="1">
      <c r="A211" s="70" t="s">
        <v>91</v>
      </c>
      <c r="B211" s="67">
        <v>115.4</v>
      </c>
      <c r="C211" s="67">
        <v>1823.32</v>
      </c>
      <c r="D211" s="67">
        <v>10.1</v>
      </c>
      <c r="E211" s="67">
        <v>1165.54</v>
      </c>
      <c r="F211" s="67">
        <v>1117.18</v>
      </c>
      <c r="G211" s="62">
        <v>10.18</v>
      </c>
      <c r="H211" s="65">
        <v>984.99</v>
      </c>
      <c r="I211" s="60">
        <v>132.19</v>
      </c>
      <c r="J211" s="60">
        <f t="shared" si="28"/>
        <v>657.78</v>
      </c>
    </row>
    <row r="212" spans="1:10" s="53" customFormat="1">
      <c r="A212" s="70" t="s">
        <v>92</v>
      </c>
      <c r="B212" s="67">
        <v>63.3</v>
      </c>
      <c r="C212" s="67">
        <v>1000.14</v>
      </c>
      <c r="D212" s="67">
        <v>9.92</v>
      </c>
      <c r="E212" s="67">
        <v>627.94000000000005</v>
      </c>
      <c r="F212" s="67">
        <v>601.89</v>
      </c>
      <c r="G212" s="62">
        <v>11.17</v>
      </c>
      <c r="H212" s="65">
        <v>520.89</v>
      </c>
      <c r="I212" s="60">
        <v>81</v>
      </c>
      <c r="J212" s="60">
        <f t="shared" si="28"/>
        <v>372.2</v>
      </c>
    </row>
    <row r="213" spans="1:10" s="53" customFormat="1">
      <c r="A213" s="70" t="s">
        <v>93</v>
      </c>
      <c r="B213" s="67">
        <v>45.6</v>
      </c>
      <c r="C213" s="67">
        <v>720.48</v>
      </c>
      <c r="D213" s="67">
        <v>8.0299999999999994</v>
      </c>
      <c r="E213" s="67">
        <v>366.17</v>
      </c>
      <c r="F213" s="67">
        <v>350.98</v>
      </c>
      <c r="G213" s="62">
        <v>0.54</v>
      </c>
      <c r="H213" s="65">
        <v>308.62</v>
      </c>
      <c r="I213" s="60">
        <v>42.36</v>
      </c>
      <c r="J213" s="60">
        <f t="shared" si="28"/>
        <v>354.31</v>
      </c>
    </row>
    <row r="214" spans="1:10" s="53" customFormat="1">
      <c r="A214" s="70" t="s">
        <v>94</v>
      </c>
      <c r="B214" s="67">
        <v>33.1</v>
      </c>
      <c r="C214" s="67">
        <v>522.98</v>
      </c>
      <c r="D214" s="67">
        <v>9.6300000000000008</v>
      </c>
      <c r="E214" s="67">
        <v>318.75</v>
      </c>
      <c r="F214" s="67">
        <v>305.52999999999997</v>
      </c>
      <c r="G214" s="62">
        <v>3.02</v>
      </c>
      <c r="H214" s="65">
        <v>268.7</v>
      </c>
      <c r="I214" s="60">
        <v>36.83</v>
      </c>
      <c r="J214" s="60">
        <f t="shared" si="28"/>
        <v>204.23</v>
      </c>
    </row>
    <row r="215" spans="1:10" s="53" customFormat="1">
      <c r="A215" s="70" t="s">
        <v>95</v>
      </c>
      <c r="B215" s="67">
        <v>42.9</v>
      </c>
      <c r="C215" s="67">
        <v>677.82</v>
      </c>
      <c r="D215" s="67">
        <v>10.26</v>
      </c>
      <c r="E215" s="67">
        <v>440.15</v>
      </c>
      <c r="F215" s="67">
        <v>421.89</v>
      </c>
      <c r="G215" s="62">
        <v>-0.21</v>
      </c>
      <c r="H215" s="65">
        <v>369.32</v>
      </c>
      <c r="I215" s="60">
        <v>52.57</v>
      </c>
      <c r="J215" s="60">
        <f t="shared" si="28"/>
        <v>237.67</v>
      </c>
    </row>
    <row r="216" spans="1:10" s="53" customFormat="1">
      <c r="A216" s="70" t="s">
        <v>96</v>
      </c>
      <c r="B216" s="67">
        <v>30.7</v>
      </c>
      <c r="C216" s="67">
        <v>485.06</v>
      </c>
      <c r="D216" s="67">
        <v>10.26</v>
      </c>
      <c r="E216" s="67">
        <v>314.98</v>
      </c>
      <c r="F216" s="67">
        <v>301.91000000000003</v>
      </c>
      <c r="G216" s="62">
        <v>3.67</v>
      </c>
      <c r="H216" s="65">
        <v>262.93</v>
      </c>
      <c r="I216" s="60">
        <v>38.979999999999997</v>
      </c>
      <c r="J216" s="60">
        <f t="shared" si="28"/>
        <v>170.08</v>
      </c>
    </row>
    <row r="217" spans="1:10" s="53" customFormat="1">
      <c r="A217" s="70" t="s">
        <v>97</v>
      </c>
      <c r="B217" s="67">
        <v>20.5</v>
      </c>
      <c r="C217" s="67">
        <v>323.89999999999998</v>
      </c>
      <c r="D217" s="67">
        <v>6.65</v>
      </c>
      <c r="E217" s="67">
        <v>136.33000000000001</v>
      </c>
      <c r="F217" s="67">
        <v>130.66999999999999</v>
      </c>
      <c r="G217" s="62">
        <v>15.6</v>
      </c>
      <c r="H217" s="65">
        <v>114.95</v>
      </c>
      <c r="I217" s="60">
        <v>15.72</v>
      </c>
      <c r="J217" s="60">
        <f t="shared" si="28"/>
        <v>187.57</v>
      </c>
    </row>
    <row r="218" spans="1:10" s="53" customFormat="1">
      <c r="A218" s="70" t="s">
        <v>98</v>
      </c>
      <c r="B218" s="67">
        <v>13.9</v>
      </c>
      <c r="C218" s="67">
        <v>219.62</v>
      </c>
      <c r="D218" s="67">
        <v>9.19</v>
      </c>
      <c r="E218" s="67">
        <v>127.74</v>
      </c>
      <c r="F218" s="67">
        <v>122.44</v>
      </c>
      <c r="G218" s="62">
        <v>14.7</v>
      </c>
      <c r="H218" s="65">
        <v>106.16</v>
      </c>
      <c r="I218" s="60">
        <v>16.28</v>
      </c>
      <c r="J218" s="60">
        <f t="shared" si="28"/>
        <v>91.88</v>
      </c>
    </row>
    <row r="219" spans="1:10" s="53" customFormat="1">
      <c r="A219" s="70" t="s">
        <v>99</v>
      </c>
      <c r="B219" s="67">
        <v>19</v>
      </c>
      <c r="C219" s="67">
        <v>300.2</v>
      </c>
      <c r="D219" s="67">
        <v>10.26</v>
      </c>
      <c r="E219" s="67">
        <v>194.94</v>
      </c>
      <c r="F219" s="67">
        <v>186.85</v>
      </c>
      <c r="G219" s="62">
        <v>25.7</v>
      </c>
      <c r="H219" s="65">
        <v>163.47</v>
      </c>
      <c r="I219" s="60">
        <v>23.38</v>
      </c>
      <c r="J219" s="60">
        <f t="shared" si="28"/>
        <v>105.26</v>
      </c>
    </row>
    <row r="220" spans="1:10" s="53" customFormat="1">
      <c r="A220" s="70" t="s">
        <v>100</v>
      </c>
      <c r="B220" s="67">
        <v>93.8</v>
      </c>
      <c r="C220" s="67">
        <v>1482.04</v>
      </c>
      <c r="D220" s="67">
        <v>9.94</v>
      </c>
      <c r="E220" s="67">
        <v>932.37</v>
      </c>
      <c r="F220" s="67">
        <v>893.69</v>
      </c>
      <c r="G220" s="62">
        <v>43.37</v>
      </c>
      <c r="H220" s="65">
        <v>788.46</v>
      </c>
      <c r="I220" s="60">
        <v>105.23</v>
      </c>
      <c r="J220" s="60">
        <f t="shared" si="28"/>
        <v>549.66999999999996</v>
      </c>
    </row>
    <row r="221" spans="1:10" s="53" customFormat="1">
      <c r="A221" s="70" t="s">
        <v>101</v>
      </c>
      <c r="B221" s="67">
        <v>93.4</v>
      </c>
      <c r="C221" s="67">
        <v>1475.72</v>
      </c>
      <c r="D221" s="67">
        <v>10.14</v>
      </c>
      <c r="E221" s="67">
        <v>947.08</v>
      </c>
      <c r="F221" s="67">
        <v>907.79</v>
      </c>
      <c r="G221" s="62">
        <v>33.130000000000003</v>
      </c>
      <c r="H221" s="65">
        <v>801.14</v>
      </c>
      <c r="I221" s="60">
        <v>106.65</v>
      </c>
      <c r="J221" s="60">
        <f t="shared" si="28"/>
        <v>528.64</v>
      </c>
    </row>
    <row r="222" spans="1:10" s="53" customFormat="1">
      <c r="A222" s="70" t="s">
        <v>102</v>
      </c>
      <c r="B222" s="67">
        <v>73.5</v>
      </c>
      <c r="C222" s="67">
        <v>1161.3</v>
      </c>
      <c r="D222" s="67">
        <v>10.07</v>
      </c>
      <c r="E222" s="67">
        <v>740.15</v>
      </c>
      <c r="F222" s="67">
        <v>709.44</v>
      </c>
      <c r="G222" s="62">
        <v>27.3</v>
      </c>
      <c r="H222" s="65">
        <v>625.49</v>
      </c>
      <c r="I222" s="60">
        <v>83.95</v>
      </c>
      <c r="J222" s="60">
        <f t="shared" si="28"/>
        <v>421.15</v>
      </c>
    </row>
    <row r="223" spans="1:10" s="53" customFormat="1">
      <c r="A223" s="70" t="s">
        <v>103</v>
      </c>
      <c r="B223" s="67">
        <v>53.9</v>
      </c>
      <c r="C223" s="67">
        <v>851.62</v>
      </c>
      <c r="D223" s="67">
        <v>10.9</v>
      </c>
      <c r="E223" s="67">
        <v>587.51</v>
      </c>
      <c r="F223" s="67">
        <v>563.13</v>
      </c>
      <c r="G223" s="62">
        <v>13.4</v>
      </c>
      <c r="H223" s="65">
        <v>494.37</v>
      </c>
      <c r="I223" s="60">
        <v>68.760000000000005</v>
      </c>
      <c r="J223" s="60">
        <f t="shared" si="28"/>
        <v>264.11</v>
      </c>
    </row>
    <row r="224" spans="1:10" s="53" customFormat="1">
      <c r="A224" s="70" t="s">
        <v>104</v>
      </c>
      <c r="B224" s="67">
        <v>57.7</v>
      </c>
      <c r="C224" s="67">
        <v>911.66</v>
      </c>
      <c r="D224" s="67">
        <v>10.55</v>
      </c>
      <c r="E224" s="67">
        <v>608.74</v>
      </c>
      <c r="F224" s="67">
        <v>583.48</v>
      </c>
      <c r="G224" s="62">
        <v>18.25</v>
      </c>
      <c r="H224" s="65">
        <v>512.17999999999995</v>
      </c>
      <c r="I224" s="60">
        <v>71.3</v>
      </c>
      <c r="J224" s="60">
        <f t="shared" si="28"/>
        <v>302.92</v>
      </c>
    </row>
    <row r="225" spans="1:10" s="53" customFormat="1">
      <c r="A225" s="70" t="s">
        <v>105</v>
      </c>
      <c r="B225" s="67">
        <v>75.2</v>
      </c>
      <c r="C225" s="67">
        <v>1188.1600000000001</v>
      </c>
      <c r="D225" s="67">
        <v>10.9</v>
      </c>
      <c r="E225" s="67">
        <v>819.68</v>
      </c>
      <c r="F225" s="67">
        <v>785.67</v>
      </c>
      <c r="G225" s="62">
        <v>-11.53</v>
      </c>
      <c r="H225" s="65">
        <v>692.85</v>
      </c>
      <c r="I225" s="60">
        <v>92.82</v>
      </c>
      <c r="J225" s="60">
        <f t="shared" si="28"/>
        <v>368.48</v>
      </c>
    </row>
    <row r="226" spans="1:10" s="53" customFormat="1">
      <c r="A226" s="70" t="s">
        <v>106</v>
      </c>
      <c r="B226" s="67">
        <v>42.2</v>
      </c>
      <c r="C226" s="67">
        <v>666.76</v>
      </c>
      <c r="D226" s="67">
        <v>8.6999999999999993</v>
      </c>
      <c r="E226" s="67">
        <v>367.14</v>
      </c>
      <c r="F226" s="67">
        <v>351.91</v>
      </c>
      <c r="G226" s="62">
        <v>6.11</v>
      </c>
      <c r="H226" s="65">
        <v>307.33999999999997</v>
      </c>
      <c r="I226" s="60">
        <v>44.57</v>
      </c>
      <c r="J226" s="60">
        <f t="shared" si="28"/>
        <v>299.62</v>
      </c>
    </row>
    <row r="227" spans="1:10" s="53" customFormat="1">
      <c r="A227" s="70" t="s">
        <v>107</v>
      </c>
      <c r="B227" s="67">
        <v>34.5</v>
      </c>
      <c r="C227" s="67">
        <v>545.1</v>
      </c>
      <c r="D227" s="67">
        <v>8.86</v>
      </c>
      <c r="E227" s="67">
        <v>305.67</v>
      </c>
      <c r="F227" s="67">
        <v>292.99</v>
      </c>
      <c r="G227" s="62">
        <v>-2.4500000000000002</v>
      </c>
      <c r="H227" s="65">
        <v>259.20999999999998</v>
      </c>
      <c r="I227" s="60">
        <v>33.78</v>
      </c>
      <c r="J227" s="60">
        <f t="shared" si="28"/>
        <v>239.43</v>
      </c>
    </row>
    <row r="228" spans="1:10" s="53" customFormat="1">
      <c r="A228" s="70" t="s">
        <v>108</v>
      </c>
      <c r="B228" s="67">
        <v>41.5</v>
      </c>
      <c r="C228" s="67">
        <v>655.7</v>
      </c>
      <c r="D228" s="67">
        <v>8.99</v>
      </c>
      <c r="E228" s="67">
        <v>373.09</v>
      </c>
      <c r="F228" s="67">
        <v>357.61</v>
      </c>
      <c r="G228" s="62">
        <v>13.38</v>
      </c>
      <c r="H228" s="65">
        <v>314.49</v>
      </c>
      <c r="I228" s="60">
        <v>43.12</v>
      </c>
      <c r="J228" s="60">
        <f t="shared" si="28"/>
        <v>282.61</v>
      </c>
    </row>
    <row r="229" spans="1:10" s="53" customFormat="1">
      <c r="A229" s="70" t="s">
        <v>109</v>
      </c>
      <c r="B229" s="67">
        <v>39</v>
      </c>
      <c r="C229" s="67">
        <v>616.20000000000005</v>
      </c>
      <c r="D229" s="67">
        <v>11.97</v>
      </c>
      <c r="E229" s="67">
        <v>466.83</v>
      </c>
      <c r="F229" s="67">
        <v>447.46</v>
      </c>
      <c r="G229" s="62">
        <v>27.46</v>
      </c>
      <c r="H229" s="65">
        <v>391.46</v>
      </c>
      <c r="I229" s="60">
        <v>56</v>
      </c>
      <c r="J229" s="60">
        <f t="shared" si="28"/>
        <v>149.37</v>
      </c>
    </row>
    <row r="230" spans="1:10" s="53" customFormat="1">
      <c r="A230" s="70" t="s">
        <v>110</v>
      </c>
      <c r="B230" s="67">
        <v>37.5</v>
      </c>
      <c r="C230" s="67">
        <v>592.5</v>
      </c>
      <c r="D230" s="67">
        <v>6.28</v>
      </c>
      <c r="E230" s="67">
        <v>235.5</v>
      </c>
      <c r="F230" s="67">
        <v>225.73</v>
      </c>
      <c r="G230" s="62">
        <v>22.9</v>
      </c>
      <c r="H230" s="65">
        <v>198.45</v>
      </c>
      <c r="I230" s="60">
        <v>27.28</v>
      </c>
      <c r="J230" s="60">
        <f t="shared" si="28"/>
        <v>357</v>
      </c>
    </row>
    <row r="231" spans="1:10" s="53" customFormat="1">
      <c r="A231" s="70" t="s">
        <v>111</v>
      </c>
      <c r="B231" s="67">
        <v>33.4</v>
      </c>
      <c r="C231" s="67">
        <v>527.72</v>
      </c>
      <c r="D231" s="67">
        <v>6.44</v>
      </c>
      <c r="E231" s="67">
        <v>215.1</v>
      </c>
      <c r="F231" s="67">
        <v>206.18</v>
      </c>
      <c r="G231" s="62">
        <v>52.18</v>
      </c>
      <c r="H231" s="65">
        <v>180.72</v>
      </c>
      <c r="I231" s="60">
        <v>25.46</v>
      </c>
      <c r="J231" s="60">
        <f t="shared" si="28"/>
        <v>312.62</v>
      </c>
    </row>
    <row r="232" spans="1:10" s="53" customFormat="1">
      <c r="A232" s="70" t="s">
        <v>112</v>
      </c>
      <c r="B232" s="67">
        <v>25.7</v>
      </c>
      <c r="C232" s="67">
        <v>406.06</v>
      </c>
      <c r="D232" s="67">
        <v>6.02</v>
      </c>
      <c r="E232" s="67">
        <v>154.71</v>
      </c>
      <c r="F232" s="67">
        <v>148.29</v>
      </c>
      <c r="G232" s="62">
        <v>16.75</v>
      </c>
      <c r="H232" s="65">
        <v>130.46</v>
      </c>
      <c r="I232" s="60">
        <v>17.829999999999998</v>
      </c>
      <c r="J232" s="60">
        <f t="shared" si="28"/>
        <v>251.35</v>
      </c>
    </row>
    <row r="233" spans="1:10" s="53" customFormat="1">
      <c r="A233" s="70" t="s">
        <v>113</v>
      </c>
      <c r="B233" s="67">
        <v>78.5</v>
      </c>
      <c r="C233" s="67">
        <v>1240.3</v>
      </c>
      <c r="D233" s="67">
        <v>9.0299999999999994</v>
      </c>
      <c r="E233" s="67">
        <v>708.86</v>
      </c>
      <c r="F233" s="67">
        <v>679.45</v>
      </c>
      <c r="G233" s="62">
        <v>24.61</v>
      </c>
      <c r="H233" s="65">
        <v>595.41</v>
      </c>
      <c r="I233" s="60">
        <v>84.04</v>
      </c>
      <c r="J233" s="60">
        <f t="shared" si="28"/>
        <v>531.44000000000005</v>
      </c>
    </row>
    <row r="234" spans="1:10" s="53" customFormat="1">
      <c r="A234" s="70" t="s">
        <v>114</v>
      </c>
      <c r="B234" s="67">
        <v>28.1</v>
      </c>
      <c r="C234" s="67">
        <v>443.98</v>
      </c>
      <c r="D234" s="67">
        <v>8.24</v>
      </c>
      <c r="E234" s="67">
        <v>231.54</v>
      </c>
      <c r="F234" s="67">
        <v>221.93</v>
      </c>
      <c r="G234" s="62">
        <v>14.44</v>
      </c>
      <c r="H234" s="65">
        <v>195.24</v>
      </c>
      <c r="I234" s="60">
        <v>26.69</v>
      </c>
      <c r="J234" s="60">
        <f t="shared" si="28"/>
        <v>212.44</v>
      </c>
    </row>
    <row r="235" spans="1:10" s="53" customFormat="1">
      <c r="A235" s="70" t="s">
        <v>115</v>
      </c>
      <c r="B235" s="67">
        <v>70.599999999999994</v>
      </c>
      <c r="C235" s="67">
        <v>1115.48</v>
      </c>
      <c r="D235" s="67">
        <v>9.6300000000000008</v>
      </c>
      <c r="E235" s="67">
        <v>679.88</v>
      </c>
      <c r="F235" s="67">
        <v>651.66999999999996</v>
      </c>
      <c r="G235" s="62">
        <v>30.7</v>
      </c>
      <c r="H235" s="65">
        <v>572.32000000000005</v>
      </c>
      <c r="I235" s="60">
        <v>79.349999999999994</v>
      </c>
      <c r="J235" s="60">
        <f t="shared" si="28"/>
        <v>435.6</v>
      </c>
    </row>
    <row r="236" spans="1:10" s="53" customFormat="1">
      <c r="A236" s="70" t="s">
        <v>116</v>
      </c>
      <c r="B236" s="67">
        <v>58.6</v>
      </c>
      <c r="C236" s="67">
        <v>925.88</v>
      </c>
      <c r="D236" s="67">
        <v>9.18</v>
      </c>
      <c r="E236" s="67">
        <v>537.95000000000005</v>
      </c>
      <c r="F236" s="67">
        <v>515.63</v>
      </c>
      <c r="G236" s="62">
        <v>15.97</v>
      </c>
      <c r="H236" s="65">
        <v>453.56</v>
      </c>
      <c r="I236" s="60">
        <v>62.07</v>
      </c>
      <c r="J236" s="60">
        <f t="shared" si="28"/>
        <v>387.93</v>
      </c>
    </row>
    <row r="237" spans="1:10" s="53" customFormat="1">
      <c r="A237" s="70" t="s">
        <v>117</v>
      </c>
      <c r="B237" s="67">
        <v>89.3</v>
      </c>
      <c r="C237" s="67">
        <v>1410.94</v>
      </c>
      <c r="D237" s="67">
        <v>9.6300000000000008</v>
      </c>
      <c r="E237" s="67">
        <v>859.96</v>
      </c>
      <c r="F237" s="67">
        <v>824.28</v>
      </c>
      <c r="G237" s="62">
        <v>0.43</v>
      </c>
      <c r="H237" s="65">
        <v>723.31</v>
      </c>
      <c r="I237" s="60">
        <v>100.97</v>
      </c>
      <c r="J237" s="60">
        <f t="shared" si="28"/>
        <v>550.98</v>
      </c>
    </row>
    <row r="238" spans="1:10" s="53" customFormat="1">
      <c r="A238" s="70" t="s">
        <v>118</v>
      </c>
      <c r="B238" s="67">
        <v>111.6</v>
      </c>
      <c r="C238" s="67">
        <v>1763.28</v>
      </c>
      <c r="D238" s="67">
        <v>10.39</v>
      </c>
      <c r="E238" s="67">
        <v>1159.52</v>
      </c>
      <c r="F238" s="67">
        <v>1111.4100000000001</v>
      </c>
      <c r="G238" s="62">
        <v>10.029999999999999</v>
      </c>
      <c r="H238" s="65">
        <v>977.28</v>
      </c>
      <c r="I238" s="60">
        <v>134.13</v>
      </c>
      <c r="J238" s="60">
        <f t="shared" si="28"/>
        <v>603.76</v>
      </c>
    </row>
    <row r="239" spans="1:10" s="53" customFormat="1">
      <c r="A239" s="70" t="s">
        <v>119</v>
      </c>
      <c r="B239" s="67">
        <v>102.3</v>
      </c>
      <c r="C239" s="67">
        <v>1616.34</v>
      </c>
      <c r="D239" s="67">
        <v>8.8699999999999992</v>
      </c>
      <c r="E239" s="67">
        <v>907.4</v>
      </c>
      <c r="F239" s="67">
        <v>869.75</v>
      </c>
      <c r="G239" s="62">
        <v>45.07</v>
      </c>
      <c r="H239" s="65">
        <v>764.35</v>
      </c>
      <c r="I239" s="60">
        <v>105.4</v>
      </c>
      <c r="J239" s="60">
        <f t="shared" si="28"/>
        <v>708.94</v>
      </c>
    </row>
    <row r="240" spans="1:10" s="53" customFormat="1">
      <c r="A240" s="70" t="s">
        <v>120</v>
      </c>
      <c r="B240" s="67">
        <v>42.4</v>
      </c>
      <c r="C240" s="67">
        <v>669.92</v>
      </c>
      <c r="D240" s="67">
        <v>9.7799999999999994</v>
      </c>
      <c r="E240" s="67">
        <v>414.67</v>
      </c>
      <c r="F240" s="67">
        <v>397.47</v>
      </c>
      <c r="G240" s="62">
        <v>30.11</v>
      </c>
      <c r="H240" s="65">
        <v>342.13</v>
      </c>
      <c r="I240" s="60">
        <v>55.34</v>
      </c>
      <c r="J240" s="60">
        <f t="shared" si="28"/>
        <v>255.25</v>
      </c>
    </row>
    <row r="241" spans="1:10" s="53" customFormat="1">
      <c r="A241" s="70" t="s">
        <v>121</v>
      </c>
      <c r="B241" s="67">
        <v>44.9</v>
      </c>
      <c r="C241" s="67">
        <v>709.42</v>
      </c>
      <c r="D241" s="67">
        <v>9.92</v>
      </c>
      <c r="E241" s="67">
        <v>445.41</v>
      </c>
      <c r="F241" s="67">
        <v>426.93</v>
      </c>
      <c r="G241" s="62">
        <v>17.170000000000002</v>
      </c>
      <c r="H241" s="65">
        <v>374.57</v>
      </c>
      <c r="I241" s="60">
        <v>52.36</v>
      </c>
      <c r="J241" s="60">
        <f t="shared" si="28"/>
        <v>264.01</v>
      </c>
    </row>
    <row r="242" spans="1:10" s="53" customFormat="1">
      <c r="A242" s="70" t="s">
        <v>122</v>
      </c>
      <c r="B242" s="67">
        <v>81.2</v>
      </c>
      <c r="C242" s="67">
        <v>1282.96</v>
      </c>
      <c r="D242" s="67">
        <v>10.07</v>
      </c>
      <c r="E242" s="67">
        <v>817.68</v>
      </c>
      <c r="F242" s="67">
        <v>783.75</v>
      </c>
      <c r="G242" s="62">
        <v>36.869999999999997</v>
      </c>
      <c r="H242" s="65">
        <v>670.47</v>
      </c>
      <c r="I242" s="60">
        <v>113.28</v>
      </c>
      <c r="J242" s="60">
        <f t="shared" si="28"/>
        <v>465.28</v>
      </c>
    </row>
    <row r="243" spans="1:10" s="53" customFormat="1">
      <c r="A243" s="70" t="s">
        <v>123</v>
      </c>
      <c r="B243" s="67">
        <v>60.6</v>
      </c>
      <c r="C243" s="67">
        <v>957.48</v>
      </c>
      <c r="D243" s="67">
        <v>10.3</v>
      </c>
      <c r="E243" s="67">
        <v>624.17999999999995</v>
      </c>
      <c r="F243" s="67">
        <v>598.28</v>
      </c>
      <c r="G243" s="62">
        <v>19.21</v>
      </c>
      <c r="H243" s="65">
        <v>528.91999999999996</v>
      </c>
      <c r="I243" s="60">
        <v>69.36</v>
      </c>
      <c r="J243" s="60">
        <f t="shared" si="28"/>
        <v>333.3</v>
      </c>
    </row>
    <row r="244" spans="1:10" s="53" customFormat="1">
      <c r="A244" s="70" t="s">
        <v>124</v>
      </c>
      <c r="B244" s="67">
        <v>67.099999999999994</v>
      </c>
      <c r="C244" s="67">
        <v>1060.18</v>
      </c>
      <c r="D244" s="67">
        <v>9.94</v>
      </c>
      <c r="E244" s="67">
        <v>666.97</v>
      </c>
      <c r="F244" s="67">
        <v>639.29999999999995</v>
      </c>
      <c r="G244" s="62">
        <v>25.63</v>
      </c>
      <c r="H244" s="65">
        <v>584.02</v>
      </c>
      <c r="I244" s="60">
        <v>55.28</v>
      </c>
      <c r="J244" s="60">
        <f t="shared" si="28"/>
        <v>393.21</v>
      </c>
    </row>
    <row r="245" spans="1:10" s="53" customFormat="1">
      <c r="A245" s="71" t="s">
        <v>125</v>
      </c>
      <c r="B245" s="67">
        <v>10.9</v>
      </c>
      <c r="C245" s="67">
        <v>172.22</v>
      </c>
      <c r="D245" s="67">
        <v>7.11</v>
      </c>
      <c r="E245" s="67">
        <v>77.5</v>
      </c>
      <c r="F245" s="67">
        <v>74.28</v>
      </c>
      <c r="G245" s="62">
        <v>3.95</v>
      </c>
      <c r="H245" s="65">
        <v>65.930000000000007</v>
      </c>
      <c r="I245" s="60">
        <v>8.35</v>
      </c>
      <c r="J245" s="60">
        <f t="shared" si="28"/>
        <v>94.72</v>
      </c>
    </row>
    <row r="246" spans="1:10" s="53" customFormat="1">
      <c r="A246" s="71" t="s">
        <v>126</v>
      </c>
      <c r="B246" s="67">
        <v>14.2</v>
      </c>
      <c r="C246" s="67">
        <v>224.36</v>
      </c>
      <c r="D246" s="67">
        <v>6.48</v>
      </c>
      <c r="E246" s="67">
        <v>92.02</v>
      </c>
      <c r="F246" s="67">
        <v>88.2</v>
      </c>
      <c r="G246" s="62">
        <v>3.08</v>
      </c>
      <c r="H246" s="65">
        <v>77.03</v>
      </c>
      <c r="I246" s="60">
        <v>11.17</v>
      </c>
      <c r="J246" s="60">
        <f t="shared" si="28"/>
        <v>132.34</v>
      </c>
    </row>
    <row r="247" spans="1:10" s="53" customFormat="1">
      <c r="A247" s="71" t="s">
        <v>127</v>
      </c>
      <c r="B247" s="67">
        <v>15</v>
      </c>
      <c r="C247" s="67">
        <v>237</v>
      </c>
      <c r="D247" s="67">
        <v>6.81</v>
      </c>
      <c r="E247" s="67">
        <v>102.15</v>
      </c>
      <c r="F247" s="67">
        <v>97.91</v>
      </c>
      <c r="G247" s="62">
        <v>3.3</v>
      </c>
      <c r="H247" s="65">
        <v>86.13</v>
      </c>
      <c r="I247" s="60">
        <v>11.78</v>
      </c>
      <c r="J247" s="60">
        <f t="shared" si="28"/>
        <v>134.85</v>
      </c>
    </row>
    <row r="248" spans="1:10" s="53" customFormat="1">
      <c r="A248" s="71" t="s">
        <v>128</v>
      </c>
      <c r="B248" s="67">
        <v>5.8</v>
      </c>
      <c r="C248" s="67">
        <v>91.64</v>
      </c>
      <c r="D248" s="67">
        <v>9.76</v>
      </c>
      <c r="E248" s="67">
        <v>56.61</v>
      </c>
      <c r="F248" s="67">
        <v>54.26</v>
      </c>
      <c r="G248" s="62">
        <v>3</v>
      </c>
      <c r="H248" s="65">
        <v>47.71</v>
      </c>
      <c r="I248" s="60">
        <v>6.55</v>
      </c>
      <c r="J248" s="60">
        <f t="shared" si="28"/>
        <v>35.03</v>
      </c>
    </row>
    <row r="249" spans="1:10" s="53" customFormat="1">
      <c r="A249" s="71" t="s">
        <v>129</v>
      </c>
      <c r="B249" s="67">
        <v>32</v>
      </c>
      <c r="C249" s="67">
        <v>505.6</v>
      </c>
      <c r="D249" s="67">
        <v>9.82</v>
      </c>
      <c r="E249" s="67">
        <v>314.24</v>
      </c>
      <c r="F249" s="67">
        <v>301.2</v>
      </c>
      <c r="G249" s="62">
        <v>11.6</v>
      </c>
      <c r="H249" s="65">
        <v>264.95999999999998</v>
      </c>
      <c r="I249" s="60">
        <v>36.24</v>
      </c>
      <c r="J249" s="60">
        <f t="shared" si="28"/>
        <v>191.36</v>
      </c>
    </row>
    <row r="250" spans="1:10" s="53" customFormat="1">
      <c r="A250" s="71" t="s">
        <v>130</v>
      </c>
      <c r="B250" s="67">
        <v>12.7</v>
      </c>
      <c r="C250" s="67">
        <v>200.66</v>
      </c>
      <c r="D250" s="67">
        <v>8.56</v>
      </c>
      <c r="E250" s="67">
        <v>108.71</v>
      </c>
      <c r="F250" s="67">
        <v>104.2</v>
      </c>
      <c r="G250" s="62">
        <v>3.12</v>
      </c>
      <c r="H250" s="65">
        <v>91.67</v>
      </c>
      <c r="I250" s="60">
        <v>12.53</v>
      </c>
      <c r="J250" s="60">
        <f t="shared" si="28"/>
        <v>91.95</v>
      </c>
    </row>
    <row r="251" spans="1:10" s="53" customFormat="1">
      <c r="A251" s="70" t="s">
        <v>131</v>
      </c>
      <c r="B251" s="67">
        <v>119.9</v>
      </c>
      <c r="C251" s="67">
        <v>1894.42</v>
      </c>
      <c r="D251" s="67">
        <v>10.43</v>
      </c>
      <c r="E251" s="67">
        <v>1250.56</v>
      </c>
      <c r="F251" s="67">
        <v>1198.68</v>
      </c>
      <c r="G251" s="62">
        <v>5.61</v>
      </c>
      <c r="H251" s="65">
        <v>1056.04</v>
      </c>
      <c r="I251" s="60">
        <v>142.63999999999999</v>
      </c>
      <c r="J251" s="60">
        <f t="shared" si="28"/>
        <v>643.86</v>
      </c>
    </row>
    <row r="252" spans="1:10" s="53" customFormat="1">
      <c r="A252" s="70" t="s">
        <v>132</v>
      </c>
      <c r="B252" s="67">
        <v>31</v>
      </c>
      <c r="C252" s="67">
        <v>489.8</v>
      </c>
      <c r="D252" s="67">
        <v>6.96</v>
      </c>
      <c r="E252" s="67">
        <v>215.76</v>
      </c>
      <c r="F252" s="67">
        <v>206.81</v>
      </c>
      <c r="G252" s="62">
        <v>3.06</v>
      </c>
      <c r="H252" s="65">
        <v>181.32</v>
      </c>
      <c r="I252" s="60">
        <v>25.49</v>
      </c>
      <c r="J252" s="60">
        <f t="shared" si="28"/>
        <v>274.04000000000002</v>
      </c>
    </row>
    <row r="253" spans="1:10" s="53" customFormat="1">
      <c r="A253" s="70" t="s">
        <v>133</v>
      </c>
      <c r="B253" s="67">
        <v>14.9</v>
      </c>
      <c r="C253" s="67">
        <v>235.42</v>
      </c>
      <c r="D253" s="67">
        <v>7.75</v>
      </c>
      <c r="E253" s="67">
        <v>115.48</v>
      </c>
      <c r="F253" s="67">
        <v>110.69</v>
      </c>
      <c r="G253" s="62">
        <v>3.04</v>
      </c>
      <c r="H253" s="65">
        <v>96.71</v>
      </c>
      <c r="I253" s="60">
        <v>13.98</v>
      </c>
      <c r="J253" s="60">
        <f t="shared" si="28"/>
        <v>119.94</v>
      </c>
    </row>
    <row r="254" spans="1:10" s="53" customFormat="1">
      <c r="A254" s="70" t="s">
        <v>134</v>
      </c>
      <c r="B254" s="67">
        <v>16.899999999999999</v>
      </c>
      <c r="C254" s="67">
        <v>267.02</v>
      </c>
      <c r="D254" s="67">
        <v>7.43</v>
      </c>
      <c r="E254" s="67">
        <v>125.57</v>
      </c>
      <c r="F254" s="67">
        <v>120.36</v>
      </c>
      <c r="G254" s="62">
        <v>4.13</v>
      </c>
      <c r="H254" s="65">
        <v>105.24</v>
      </c>
      <c r="I254" s="60">
        <v>15.12</v>
      </c>
      <c r="J254" s="60">
        <f t="shared" si="28"/>
        <v>141.44999999999999</v>
      </c>
    </row>
    <row r="255" spans="1:10" s="53" customFormat="1">
      <c r="A255" s="70" t="s">
        <v>135</v>
      </c>
      <c r="B255" s="67">
        <v>107.9</v>
      </c>
      <c r="C255" s="67">
        <v>1704.82</v>
      </c>
      <c r="D255" s="67">
        <v>9.31</v>
      </c>
      <c r="E255" s="67">
        <v>1004.55</v>
      </c>
      <c r="F255" s="67">
        <v>962.87</v>
      </c>
      <c r="G255" s="62">
        <v>-23.54</v>
      </c>
      <c r="H255" s="65">
        <v>859.36</v>
      </c>
      <c r="I255" s="60">
        <v>103.51</v>
      </c>
      <c r="J255" s="60">
        <f t="shared" si="28"/>
        <v>700.27</v>
      </c>
    </row>
    <row r="256" spans="1:10" s="53" customFormat="1">
      <c r="A256" s="70" t="s">
        <v>136</v>
      </c>
      <c r="B256" s="67">
        <v>49.5</v>
      </c>
      <c r="C256" s="67">
        <v>782.1</v>
      </c>
      <c r="D256" s="67">
        <v>9.02</v>
      </c>
      <c r="E256" s="67">
        <v>446.49</v>
      </c>
      <c r="F256" s="67">
        <v>427.97</v>
      </c>
      <c r="G256" s="62">
        <v>3.02</v>
      </c>
      <c r="H256" s="65">
        <v>382.54</v>
      </c>
      <c r="I256" s="60">
        <v>45.43</v>
      </c>
      <c r="J256" s="60">
        <f t="shared" si="28"/>
        <v>335.61</v>
      </c>
    </row>
    <row r="257" spans="1:10" s="53" customFormat="1">
      <c r="A257" s="1" t="s">
        <v>306</v>
      </c>
      <c r="B257" s="56"/>
      <c r="C257" s="56"/>
      <c r="D257" s="56"/>
      <c r="E257" s="56"/>
      <c r="F257" s="56"/>
      <c r="G257" s="56"/>
      <c r="H257" s="56"/>
      <c r="I257" s="56"/>
      <c r="J257" s="56"/>
    </row>
    <row r="258" spans="1:10" s="53" customFormat="1">
      <c r="A258" s="1"/>
      <c r="B258" s="56"/>
      <c r="C258" s="56"/>
      <c r="D258" s="56"/>
      <c r="E258" s="56"/>
      <c r="F258" s="56"/>
      <c r="G258" s="56"/>
      <c r="H258" s="56"/>
      <c r="I258" s="56"/>
      <c r="J258" s="56"/>
    </row>
    <row r="259" spans="1:10" s="53" customFormat="1">
      <c r="A259" s="1"/>
      <c r="B259" s="56"/>
      <c r="C259" s="56"/>
      <c r="D259" s="56"/>
      <c r="E259" s="56"/>
      <c r="F259" s="56"/>
      <c r="G259" s="56"/>
      <c r="H259" s="56"/>
      <c r="I259" s="56"/>
      <c r="J259" s="56"/>
    </row>
    <row r="260" spans="1:10" s="53" customFormat="1">
      <c r="A260" s="1"/>
      <c r="B260" s="56"/>
      <c r="C260" s="56"/>
      <c r="D260" s="56"/>
      <c r="E260" s="56"/>
      <c r="F260" s="56"/>
      <c r="G260" s="56"/>
      <c r="H260" s="56"/>
      <c r="I260" s="56"/>
      <c r="J260" s="56"/>
    </row>
    <row r="261" spans="1:10" s="53" customFormat="1">
      <c r="A261" s="1"/>
      <c r="B261" s="56"/>
      <c r="C261" s="56"/>
      <c r="D261" s="56"/>
      <c r="E261" s="56"/>
      <c r="F261" s="56"/>
      <c r="G261" s="56"/>
      <c r="H261" s="56"/>
      <c r="I261" s="56"/>
      <c r="J261" s="56"/>
    </row>
    <row r="262" spans="1:10" s="53" customFormat="1">
      <c r="A262" s="1"/>
      <c r="B262" s="56"/>
      <c r="C262" s="56"/>
      <c r="D262" s="56"/>
      <c r="E262" s="56"/>
      <c r="F262" s="56"/>
      <c r="G262" s="56"/>
      <c r="H262" s="56"/>
      <c r="I262" s="56"/>
      <c r="J262" s="56"/>
    </row>
    <row r="263" spans="1:10" s="53" customFormat="1">
      <c r="A263" s="1"/>
      <c r="B263" s="56"/>
      <c r="C263" s="56"/>
      <c r="D263" s="56"/>
      <c r="E263" s="56"/>
      <c r="F263" s="56"/>
      <c r="G263" s="56"/>
      <c r="H263" s="56"/>
      <c r="I263" s="56"/>
      <c r="J263" s="56"/>
    </row>
    <row r="264" spans="1:10" s="53" customFormat="1">
      <c r="A264" s="1"/>
      <c r="B264" s="56"/>
      <c r="C264" s="56"/>
      <c r="D264" s="56"/>
      <c r="E264" s="56"/>
      <c r="F264" s="56"/>
      <c r="G264" s="56"/>
      <c r="H264" s="56"/>
      <c r="I264" s="56"/>
      <c r="J264" s="56"/>
    </row>
    <row r="265" spans="1:10" s="53" customFormat="1">
      <c r="A265" s="1"/>
      <c r="B265" s="56"/>
      <c r="C265" s="56"/>
      <c r="D265" s="56"/>
      <c r="E265" s="56"/>
      <c r="F265" s="56"/>
      <c r="G265" s="56"/>
      <c r="H265" s="56"/>
      <c r="I265" s="56"/>
      <c r="J265" s="56"/>
    </row>
    <row r="266" spans="1:10" s="53" customFormat="1">
      <c r="A266" s="1"/>
      <c r="B266" s="56"/>
      <c r="C266" s="56"/>
      <c r="D266" s="56"/>
      <c r="E266" s="56"/>
      <c r="F266" s="56"/>
      <c r="G266" s="56"/>
      <c r="H266" s="56"/>
      <c r="I266" s="56"/>
      <c r="J266" s="56"/>
    </row>
    <row r="267" spans="1:10" s="53" customFormat="1">
      <c r="A267" s="1"/>
      <c r="B267" s="56"/>
      <c r="C267" s="56"/>
      <c r="D267" s="56"/>
      <c r="E267" s="56"/>
      <c r="F267" s="56"/>
      <c r="G267" s="56"/>
      <c r="H267" s="56"/>
      <c r="I267" s="56"/>
      <c r="J267" s="56"/>
    </row>
    <row r="268" spans="1:10" s="53" customFormat="1">
      <c r="A268" s="1"/>
      <c r="B268" s="56"/>
      <c r="C268" s="56"/>
      <c r="D268" s="56"/>
      <c r="E268" s="56"/>
      <c r="F268" s="56"/>
      <c r="G268" s="56"/>
      <c r="H268" s="56"/>
      <c r="I268" s="56"/>
      <c r="J268" s="56"/>
    </row>
    <row r="269" spans="1:10" s="53" customFormat="1">
      <c r="A269" s="1"/>
      <c r="B269" s="56"/>
      <c r="C269" s="56"/>
      <c r="D269" s="56"/>
      <c r="E269" s="56"/>
      <c r="F269" s="56"/>
      <c r="G269" s="56"/>
      <c r="H269" s="56"/>
      <c r="I269" s="56"/>
      <c r="J269" s="56"/>
    </row>
    <row r="270" spans="1:10" s="53" customFormat="1">
      <c r="A270" s="1"/>
      <c r="B270" s="56"/>
      <c r="C270" s="56"/>
      <c r="D270" s="56"/>
      <c r="E270" s="56"/>
      <c r="F270" s="56"/>
      <c r="G270" s="56"/>
      <c r="H270" s="56"/>
      <c r="I270" s="56"/>
      <c r="J270" s="56"/>
    </row>
    <row r="271" spans="1:10" s="53" customFormat="1">
      <c r="A271" s="1"/>
      <c r="B271" s="56"/>
      <c r="C271" s="56"/>
      <c r="D271" s="56"/>
      <c r="E271" s="56"/>
      <c r="F271" s="56"/>
      <c r="G271" s="56"/>
      <c r="H271" s="56"/>
      <c r="I271" s="56"/>
      <c r="J271" s="56"/>
    </row>
    <row r="272" spans="1:10" s="53" customFormat="1">
      <c r="A272" s="1"/>
      <c r="B272" s="56"/>
      <c r="C272" s="56"/>
      <c r="D272" s="56"/>
      <c r="E272" s="56"/>
      <c r="F272" s="56"/>
      <c r="G272" s="56"/>
      <c r="H272" s="56"/>
      <c r="I272" s="56"/>
      <c r="J272" s="56"/>
    </row>
    <row r="273" spans="1:10" s="53" customFormat="1">
      <c r="A273" s="1"/>
      <c r="B273" s="56"/>
      <c r="C273" s="56"/>
      <c r="D273" s="56"/>
      <c r="E273" s="56"/>
      <c r="F273" s="56"/>
      <c r="G273" s="56"/>
      <c r="H273" s="56"/>
      <c r="I273" s="56"/>
      <c r="J273" s="56"/>
    </row>
    <row r="274" spans="1:10" s="53" customFormat="1">
      <c r="A274" s="1"/>
      <c r="B274" s="56"/>
      <c r="C274" s="56"/>
      <c r="D274" s="56"/>
      <c r="E274" s="56"/>
      <c r="F274" s="56"/>
      <c r="G274" s="56"/>
      <c r="H274" s="56"/>
      <c r="I274" s="56"/>
      <c r="J274" s="56"/>
    </row>
    <row r="275" spans="1:10" s="53" customFormat="1">
      <c r="A275" s="1"/>
      <c r="B275" s="56"/>
      <c r="C275" s="56"/>
      <c r="D275" s="56"/>
      <c r="E275" s="56"/>
      <c r="F275" s="56"/>
      <c r="G275" s="56"/>
      <c r="H275" s="56"/>
      <c r="I275" s="56"/>
      <c r="J275" s="56"/>
    </row>
    <row r="276" spans="1:10" s="53" customFormat="1">
      <c r="A276" s="1"/>
      <c r="B276" s="56"/>
      <c r="C276" s="56"/>
      <c r="D276" s="56"/>
      <c r="E276" s="56"/>
      <c r="F276" s="56"/>
      <c r="G276" s="56"/>
      <c r="H276" s="56"/>
      <c r="I276" s="56"/>
      <c r="J276" s="56"/>
    </row>
    <row r="277" spans="1:10" s="53" customFormat="1">
      <c r="A277" s="1"/>
      <c r="B277" s="56"/>
      <c r="C277" s="56"/>
      <c r="D277" s="56"/>
      <c r="E277" s="56"/>
      <c r="F277" s="56"/>
      <c r="G277" s="56"/>
      <c r="H277" s="56"/>
      <c r="I277" s="56"/>
      <c r="J277" s="56"/>
    </row>
    <row r="278" spans="1:10" s="53" customFormat="1">
      <c r="A278" s="1"/>
      <c r="B278" s="56"/>
      <c r="C278" s="56"/>
      <c r="D278" s="56"/>
      <c r="E278" s="56"/>
      <c r="F278" s="56"/>
      <c r="G278" s="56"/>
      <c r="H278" s="56"/>
      <c r="I278" s="56"/>
      <c r="J278" s="56"/>
    </row>
    <row r="279" spans="1:10" s="53" customFormat="1">
      <c r="A279" s="1"/>
      <c r="B279" s="56"/>
      <c r="C279" s="56"/>
      <c r="D279" s="56"/>
      <c r="E279" s="56"/>
      <c r="F279" s="56"/>
      <c r="G279" s="56"/>
      <c r="H279" s="56"/>
      <c r="I279" s="56"/>
      <c r="J279" s="56"/>
    </row>
    <row r="280" spans="1:10" s="53" customFormat="1">
      <c r="A280" s="1"/>
      <c r="B280" s="56"/>
      <c r="C280" s="56"/>
      <c r="D280" s="56"/>
      <c r="E280" s="56"/>
      <c r="F280" s="56"/>
      <c r="G280" s="56"/>
      <c r="H280" s="56"/>
      <c r="I280" s="56"/>
      <c r="J280" s="56"/>
    </row>
    <row r="281" spans="1:10" s="53" customFormat="1">
      <c r="A281" s="1"/>
      <c r="B281" s="56"/>
      <c r="C281" s="56"/>
      <c r="D281" s="56"/>
      <c r="E281" s="56"/>
      <c r="F281" s="56"/>
      <c r="G281" s="56"/>
      <c r="H281" s="56"/>
      <c r="I281" s="56"/>
      <c r="J281" s="56"/>
    </row>
    <row r="282" spans="1:10" s="53" customFormat="1">
      <c r="A282" s="1"/>
      <c r="B282" s="56"/>
      <c r="C282" s="56"/>
      <c r="D282" s="56"/>
      <c r="E282" s="56"/>
      <c r="F282" s="56"/>
      <c r="G282" s="56"/>
      <c r="H282" s="56"/>
      <c r="I282" s="56"/>
      <c r="J282" s="56"/>
    </row>
    <row r="283" spans="1:10" s="53" customFormat="1">
      <c r="A283" s="1"/>
      <c r="B283" s="56"/>
      <c r="C283" s="56"/>
      <c r="D283" s="56"/>
      <c r="E283" s="56"/>
      <c r="F283" s="56"/>
      <c r="G283" s="56"/>
      <c r="H283" s="56"/>
      <c r="I283" s="56"/>
      <c r="J283" s="56"/>
    </row>
    <row r="284" spans="1:10" s="53" customFormat="1">
      <c r="A284" s="1"/>
      <c r="B284" s="56"/>
      <c r="C284" s="56"/>
      <c r="D284" s="56"/>
      <c r="E284" s="56"/>
      <c r="F284" s="56"/>
      <c r="G284" s="56"/>
      <c r="H284" s="56"/>
      <c r="I284" s="56"/>
      <c r="J284" s="56"/>
    </row>
    <row r="285" spans="1:10" s="53" customFormat="1">
      <c r="A285" s="1"/>
      <c r="B285" s="56"/>
      <c r="C285" s="56"/>
      <c r="D285" s="56"/>
      <c r="E285" s="56"/>
      <c r="F285" s="56"/>
      <c r="G285" s="56"/>
      <c r="H285" s="56"/>
      <c r="I285" s="56"/>
      <c r="J285" s="56"/>
    </row>
    <row r="286" spans="1:10" s="53" customFormat="1">
      <c r="A286" s="1"/>
      <c r="B286" s="56"/>
      <c r="C286" s="56"/>
      <c r="D286" s="56"/>
      <c r="E286" s="56"/>
      <c r="F286" s="56"/>
      <c r="G286" s="56"/>
      <c r="H286" s="56"/>
      <c r="I286" s="56"/>
      <c r="J286" s="56"/>
    </row>
    <row r="287" spans="1:10" s="53" customFormat="1">
      <c r="A287" s="1"/>
      <c r="B287" s="56"/>
      <c r="C287" s="56"/>
      <c r="D287" s="56"/>
      <c r="E287" s="56"/>
      <c r="F287" s="56"/>
      <c r="G287" s="56"/>
      <c r="H287" s="56"/>
      <c r="I287" s="56"/>
      <c r="J287" s="56"/>
    </row>
    <row r="288" spans="1:10" s="53" customFormat="1">
      <c r="A288" s="1"/>
      <c r="B288" s="56"/>
      <c r="C288" s="56"/>
      <c r="D288" s="56"/>
      <c r="E288" s="56"/>
      <c r="F288" s="56"/>
      <c r="G288" s="56"/>
      <c r="H288" s="56"/>
      <c r="I288" s="56"/>
      <c r="J288" s="56"/>
    </row>
    <row r="289" spans="1:10" s="53" customFormat="1">
      <c r="A289" s="1"/>
      <c r="B289" s="56"/>
      <c r="C289" s="56"/>
      <c r="D289" s="56"/>
      <c r="E289" s="56"/>
      <c r="F289" s="56"/>
      <c r="G289" s="56"/>
      <c r="H289" s="56"/>
      <c r="I289" s="56"/>
      <c r="J289" s="56"/>
    </row>
    <row r="290" spans="1:10" s="53" customFormat="1">
      <c r="A290" s="1"/>
      <c r="B290" s="56"/>
      <c r="C290" s="56"/>
      <c r="D290" s="56"/>
      <c r="E290" s="56"/>
      <c r="F290" s="56"/>
      <c r="G290" s="56"/>
      <c r="H290" s="56"/>
      <c r="I290" s="56"/>
      <c r="J290" s="56"/>
    </row>
    <row r="291" spans="1:10" s="53" customFormat="1">
      <c r="A291" s="1"/>
      <c r="B291" s="56"/>
      <c r="C291" s="56"/>
      <c r="D291" s="56"/>
      <c r="E291" s="56"/>
      <c r="F291" s="56"/>
      <c r="G291" s="56"/>
      <c r="H291" s="56"/>
      <c r="I291" s="56"/>
      <c r="J291" s="56"/>
    </row>
    <row r="292" spans="1:10" s="53" customFormat="1">
      <c r="A292" s="1"/>
      <c r="B292" s="56"/>
      <c r="C292" s="56"/>
      <c r="D292" s="56"/>
      <c r="E292" s="56"/>
      <c r="F292" s="56"/>
      <c r="G292" s="56"/>
      <c r="H292" s="56"/>
      <c r="I292" s="56"/>
      <c r="J292" s="56"/>
    </row>
    <row r="293" spans="1:10" s="53" customFormat="1">
      <c r="A293" s="1"/>
      <c r="B293" s="56"/>
      <c r="C293" s="56"/>
      <c r="D293" s="56"/>
      <c r="E293" s="56"/>
      <c r="F293" s="56"/>
      <c r="G293" s="56"/>
      <c r="H293" s="56"/>
      <c r="I293" s="56"/>
      <c r="J293" s="56"/>
    </row>
    <row r="294" spans="1:10" s="53" customFormat="1">
      <c r="A294" s="1"/>
      <c r="B294" s="56"/>
      <c r="C294" s="56"/>
      <c r="D294" s="56"/>
      <c r="E294" s="56"/>
      <c r="F294" s="56"/>
      <c r="G294" s="56"/>
      <c r="H294" s="56"/>
      <c r="I294" s="56"/>
      <c r="J294" s="56"/>
    </row>
    <row r="295" spans="1:10" s="53" customFormat="1">
      <c r="A295" s="1"/>
      <c r="B295" s="56"/>
      <c r="C295" s="56"/>
      <c r="D295" s="56"/>
      <c r="E295" s="56"/>
      <c r="F295" s="56"/>
      <c r="G295" s="56"/>
      <c r="H295" s="56"/>
      <c r="I295" s="56"/>
      <c r="J295" s="56"/>
    </row>
    <row r="296" spans="1:10" s="53" customFormat="1">
      <c r="A296" s="1"/>
      <c r="B296" s="56"/>
      <c r="C296" s="56"/>
      <c r="D296" s="56"/>
      <c r="E296" s="56"/>
      <c r="F296" s="56"/>
      <c r="G296" s="56"/>
      <c r="H296" s="56"/>
      <c r="I296" s="56"/>
      <c r="J296" s="56"/>
    </row>
    <row r="297" spans="1:10" s="53" customFormat="1">
      <c r="A297" s="1"/>
      <c r="B297" s="56"/>
      <c r="C297" s="56"/>
      <c r="D297" s="56"/>
      <c r="E297" s="56"/>
      <c r="F297" s="56"/>
      <c r="G297" s="56"/>
      <c r="H297" s="56"/>
      <c r="I297" s="56"/>
      <c r="J297" s="56"/>
    </row>
    <row r="298" spans="1:10" s="53" customFormat="1">
      <c r="A298" s="1"/>
      <c r="B298" s="56"/>
      <c r="C298" s="56"/>
      <c r="D298" s="56"/>
      <c r="E298" s="56"/>
      <c r="F298" s="56"/>
      <c r="G298" s="56"/>
      <c r="H298" s="56"/>
      <c r="I298" s="56"/>
      <c r="J298" s="56"/>
    </row>
    <row r="299" spans="1:10" s="53" customFormat="1">
      <c r="A299" s="1"/>
      <c r="B299" s="56"/>
      <c r="C299" s="56"/>
      <c r="D299" s="56"/>
      <c r="E299" s="56"/>
      <c r="F299" s="56"/>
      <c r="G299" s="56"/>
      <c r="H299" s="56"/>
      <c r="I299" s="56"/>
      <c r="J299" s="56"/>
    </row>
    <row r="300" spans="1:10" s="53" customFormat="1">
      <c r="A300" s="1"/>
      <c r="B300" s="56"/>
      <c r="C300" s="56"/>
      <c r="D300" s="56"/>
      <c r="E300" s="56"/>
      <c r="F300" s="56"/>
      <c r="G300" s="56"/>
      <c r="H300" s="56"/>
      <c r="I300" s="56"/>
      <c r="J300" s="56"/>
    </row>
    <row r="301" spans="1:10" s="53" customFormat="1">
      <c r="A301" s="1"/>
      <c r="B301" s="56"/>
      <c r="C301" s="56"/>
      <c r="D301" s="56"/>
      <c r="E301" s="56"/>
      <c r="F301" s="56"/>
      <c r="G301" s="56"/>
      <c r="H301" s="56"/>
      <c r="I301" s="56"/>
      <c r="J301" s="56"/>
    </row>
    <row r="302" spans="1:10" s="53" customFormat="1">
      <c r="A302" s="1"/>
      <c r="B302" s="56"/>
      <c r="C302" s="56"/>
      <c r="D302" s="56"/>
      <c r="E302" s="56"/>
      <c r="F302" s="56"/>
      <c r="G302" s="56"/>
      <c r="H302" s="56"/>
      <c r="I302" s="56"/>
      <c r="J302" s="56"/>
    </row>
    <row r="303" spans="1:10" s="53" customFormat="1">
      <c r="A303" s="1"/>
      <c r="B303" s="56"/>
      <c r="C303" s="56"/>
      <c r="D303" s="56"/>
      <c r="E303" s="56"/>
      <c r="F303" s="56"/>
      <c r="G303" s="56"/>
      <c r="H303" s="56"/>
      <c r="I303" s="56"/>
      <c r="J303" s="56"/>
    </row>
    <row r="304" spans="1:10" s="53" customFormat="1">
      <c r="A304" s="1"/>
      <c r="B304" s="56"/>
      <c r="C304" s="56"/>
      <c r="D304" s="56"/>
      <c r="E304" s="56"/>
      <c r="F304" s="56"/>
      <c r="G304" s="56"/>
      <c r="H304" s="56"/>
      <c r="I304" s="56"/>
      <c r="J304" s="56"/>
    </row>
    <row r="305" spans="1:10" s="53" customFormat="1">
      <c r="A305" s="1"/>
      <c r="B305" s="56"/>
      <c r="C305" s="56"/>
      <c r="D305" s="56"/>
      <c r="E305" s="56"/>
      <c r="F305" s="56"/>
      <c r="G305" s="56"/>
      <c r="H305" s="56"/>
      <c r="I305" s="56"/>
      <c r="J305" s="56"/>
    </row>
    <row r="306" spans="1:10" s="53" customFormat="1">
      <c r="A306" s="1"/>
      <c r="B306" s="56"/>
      <c r="C306" s="56"/>
      <c r="D306" s="56"/>
      <c r="E306" s="56"/>
      <c r="F306" s="56"/>
      <c r="G306" s="56"/>
      <c r="H306" s="56"/>
      <c r="I306" s="56"/>
      <c r="J306" s="56"/>
    </row>
    <row r="307" spans="1:10" s="53" customFormat="1">
      <c r="A307" s="1"/>
      <c r="B307" s="56"/>
      <c r="C307" s="56"/>
      <c r="D307" s="56"/>
      <c r="E307" s="56"/>
      <c r="F307" s="56"/>
      <c r="G307" s="56"/>
      <c r="H307" s="56"/>
      <c r="I307" s="56"/>
      <c r="J307" s="56"/>
    </row>
    <row r="308" spans="1:10" s="53" customFormat="1">
      <c r="A308" s="1"/>
      <c r="B308" s="56"/>
      <c r="C308" s="56"/>
      <c r="D308" s="56"/>
      <c r="E308" s="56"/>
      <c r="F308" s="56"/>
      <c r="G308" s="56"/>
      <c r="H308" s="56"/>
      <c r="I308" s="56"/>
      <c r="J308" s="56"/>
    </row>
    <row r="309" spans="1:10" s="53" customFormat="1">
      <c r="A309" s="1"/>
      <c r="B309" s="56"/>
      <c r="C309" s="56"/>
      <c r="D309" s="56"/>
      <c r="E309" s="56"/>
      <c r="F309" s="56"/>
      <c r="G309" s="56"/>
      <c r="H309" s="56"/>
      <c r="I309" s="56"/>
      <c r="J309" s="56"/>
    </row>
    <row r="310" spans="1:10" s="53" customFormat="1">
      <c r="A310" s="1"/>
      <c r="B310" s="56"/>
      <c r="C310" s="56"/>
      <c r="D310" s="56"/>
      <c r="E310" s="56"/>
      <c r="F310" s="56"/>
      <c r="G310" s="56"/>
      <c r="H310" s="56"/>
      <c r="I310" s="56"/>
      <c r="J310" s="56"/>
    </row>
    <row r="311" spans="1:10" s="53" customFormat="1">
      <c r="A311" s="1"/>
      <c r="B311" s="56"/>
      <c r="C311" s="56"/>
      <c r="D311" s="56"/>
      <c r="E311" s="56"/>
      <c r="F311" s="56"/>
      <c r="G311" s="56"/>
      <c r="H311" s="56"/>
      <c r="I311" s="56"/>
      <c r="J311" s="56"/>
    </row>
    <row r="312" spans="1:10" s="53" customFormat="1">
      <c r="A312" s="1"/>
      <c r="B312" s="56"/>
      <c r="C312" s="56"/>
      <c r="D312" s="56"/>
      <c r="E312" s="56"/>
      <c r="F312" s="56"/>
      <c r="G312" s="56"/>
      <c r="H312" s="56"/>
      <c r="I312" s="56"/>
      <c r="J312" s="56"/>
    </row>
    <row r="313" spans="1:10" s="53" customFormat="1">
      <c r="A313" s="1"/>
      <c r="B313" s="56"/>
      <c r="C313" s="56"/>
      <c r="D313" s="56"/>
      <c r="E313" s="56"/>
      <c r="F313" s="56"/>
      <c r="G313" s="56"/>
      <c r="H313" s="56"/>
      <c r="I313" s="56"/>
      <c r="J313" s="56"/>
    </row>
    <row r="314" spans="1:10" s="53" customFormat="1">
      <c r="A314" s="1"/>
      <c r="B314" s="56"/>
      <c r="C314" s="56"/>
      <c r="D314" s="56"/>
      <c r="E314" s="56"/>
      <c r="F314" s="56"/>
      <c r="G314" s="56"/>
      <c r="H314" s="56"/>
      <c r="I314" s="56"/>
      <c r="J314" s="56"/>
    </row>
    <row r="315" spans="1:10" s="53" customFormat="1">
      <c r="A315" s="1"/>
      <c r="B315" s="56"/>
      <c r="C315" s="56"/>
      <c r="D315" s="56"/>
      <c r="E315" s="56"/>
      <c r="F315" s="56"/>
      <c r="G315" s="56"/>
      <c r="H315" s="56"/>
      <c r="I315" s="56"/>
      <c r="J315" s="56"/>
    </row>
    <row r="316" spans="1:10" s="53" customFormat="1">
      <c r="A316" s="1"/>
      <c r="B316" s="56"/>
      <c r="C316" s="56"/>
      <c r="D316" s="56"/>
      <c r="E316" s="56"/>
      <c r="F316" s="56"/>
      <c r="G316" s="56"/>
      <c r="H316" s="56"/>
      <c r="I316" s="56"/>
      <c r="J316" s="56"/>
    </row>
    <row r="317" spans="1:10" s="53" customFormat="1">
      <c r="A317" s="1"/>
      <c r="B317" s="56"/>
      <c r="C317" s="56"/>
      <c r="D317" s="56"/>
      <c r="E317" s="56"/>
      <c r="F317" s="56"/>
      <c r="G317" s="56"/>
      <c r="H317" s="56"/>
      <c r="I317" s="56"/>
      <c r="J317" s="56"/>
    </row>
    <row r="318" spans="1:10" s="53" customFormat="1">
      <c r="A318" s="1"/>
      <c r="B318" s="56"/>
      <c r="C318" s="56"/>
      <c r="D318" s="56"/>
      <c r="E318" s="56"/>
      <c r="F318" s="56"/>
      <c r="G318" s="56"/>
      <c r="H318" s="56"/>
      <c r="I318" s="56"/>
      <c r="J318" s="56"/>
    </row>
    <row r="319" spans="1:10" s="53" customFormat="1">
      <c r="A319" s="1"/>
      <c r="B319" s="56"/>
      <c r="C319" s="56"/>
      <c r="D319" s="56"/>
      <c r="E319" s="56"/>
      <c r="F319" s="56"/>
      <c r="G319" s="56"/>
      <c r="H319" s="56"/>
      <c r="I319" s="56"/>
      <c r="J319" s="56"/>
    </row>
    <row r="320" spans="1:10" s="53" customFormat="1">
      <c r="A320" s="1"/>
      <c r="B320" s="56"/>
      <c r="C320" s="56"/>
      <c r="D320" s="56"/>
      <c r="E320" s="56"/>
      <c r="F320" s="56"/>
      <c r="G320" s="56"/>
      <c r="H320" s="56"/>
      <c r="I320" s="56"/>
      <c r="J320" s="56"/>
    </row>
    <row r="321" spans="1:10" s="53" customFormat="1">
      <c r="A321" s="1"/>
      <c r="B321" s="56"/>
      <c r="C321" s="56"/>
      <c r="D321" s="56"/>
      <c r="E321" s="56"/>
      <c r="F321" s="56"/>
      <c r="G321" s="56"/>
      <c r="H321" s="56"/>
      <c r="I321" s="56"/>
      <c r="J321" s="56"/>
    </row>
    <row r="322" spans="1:10" s="53" customFormat="1">
      <c r="A322" s="1"/>
      <c r="B322" s="56"/>
      <c r="C322" s="56"/>
      <c r="D322" s="56"/>
      <c r="E322" s="56"/>
      <c r="F322" s="56"/>
      <c r="G322" s="56"/>
      <c r="H322" s="56"/>
      <c r="I322" s="56"/>
      <c r="J322" s="56"/>
    </row>
    <row r="323" spans="1:10" s="53" customFormat="1">
      <c r="A323" s="1"/>
      <c r="B323" s="56"/>
      <c r="C323" s="56"/>
      <c r="D323" s="56"/>
      <c r="E323" s="56"/>
      <c r="F323" s="56"/>
      <c r="G323" s="56"/>
      <c r="H323" s="56"/>
      <c r="I323" s="56"/>
      <c r="J323" s="56"/>
    </row>
    <row r="324" spans="1:10" s="53" customFormat="1">
      <c r="A324" s="1"/>
      <c r="B324" s="56"/>
      <c r="C324" s="56"/>
      <c r="D324" s="56"/>
      <c r="E324" s="56"/>
      <c r="F324" s="56"/>
      <c r="G324" s="56"/>
      <c r="H324" s="56"/>
      <c r="I324" s="56"/>
      <c r="J324" s="56"/>
    </row>
    <row r="325" spans="1:10" s="53" customFormat="1">
      <c r="A325" s="1"/>
      <c r="B325" s="56"/>
      <c r="C325" s="56"/>
      <c r="D325" s="56"/>
      <c r="E325" s="56"/>
      <c r="F325" s="56"/>
      <c r="G325" s="56"/>
      <c r="H325" s="56"/>
      <c r="I325" s="56"/>
      <c r="J325" s="56"/>
    </row>
    <row r="326" spans="1:10" s="53" customFormat="1">
      <c r="A326" s="1"/>
      <c r="B326" s="56"/>
      <c r="C326" s="56"/>
      <c r="D326" s="56"/>
      <c r="E326" s="56"/>
      <c r="F326" s="56"/>
      <c r="G326" s="56"/>
      <c r="H326" s="56"/>
      <c r="I326" s="56"/>
      <c r="J326" s="56"/>
    </row>
    <row r="327" spans="1:10" s="53" customFormat="1">
      <c r="A327" s="1"/>
      <c r="B327" s="56"/>
      <c r="C327" s="56"/>
      <c r="D327" s="56"/>
      <c r="E327" s="56"/>
      <c r="F327" s="56"/>
      <c r="G327" s="56"/>
      <c r="H327" s="56"/>
      <c r="I327" s="56"/>
      <c r="J327" s="56"/>
    </row>
    <row r="328" spans="1:10" s="53" customFormat="1">
      <c r="A328" s="1"/>
      <c r="B328" s="56"/>
      <c r="C328" s="56"/>
      <c r="D328" s="56"/>
      <c r="E328" s="56"/>
      <c r="F328" s="56"/>
      <c r="G328" s="56"/>
      <c r="H328" s="56"/>
      <c r="I328" s="56"/>
      <c r="J328" s="56"/>
    </row>
    <row r="329" spans="1:10" s="53" customFormat="1">
      <c r="A329" s="1"/>
      <c r="B329" s="56"/>
      <c r="C329" s="56"/>
      <c r="D329" s="56"/>
      <c r="E329" s="56"/>
      <c r="F329" s="56"/>
      <c r="G329" s="56"/>
      <c r="H329" s="56"/>
      <c r="I329" s="56"/>
      <c r="J329" s="56"/>
    </row>
    <row r="330" spans="1:10" s="53" customFormat="1">
      <c r="A330" s="1"/>
      <c r="B330" s="56"/>
      <c r="C330" s="56"/>
      <c r="D330" s="56"/>
      <c r="E330" s="56"/>
      <c r="F330" s="56"/>
      <c r="G330" s="56"/>
      <c r="H330" s="56"/>
      <c r="I330" s="56"/>
      <c r="J330" s="56"/>
    </row>
    <row r="331" spans="1:10" s="53" customFormat="1">
      <c r="A331" s="1"/>
      <c r="B331" s="56"/>
      <c r="C331" s="56"/>
      <c r="D331" s="56"/>
      <c r="E331" s="56"/>
      <c r="F331" s="56"/>
      <c r="G331" s="56"/>
      <c r="H331" s="56"/>
      <c r="I331" s="56"/>
      <c r="J331" s="56"/>
    </row>
    <row r="332" spans="1:10" s="53" customFormat="1">
      <c r="A332" s="1"/>
      <c r="B332" s="56"/>
      <c r="C332" s="56"/>
      <c r="D332" s="56"/>
      <c r="E332" s="56"/>
      <c r="F332" s="56"/>
      <c r="G332" s="56"/>
      <c r="H332" s="56"/>
      <c r="I332" s="56"/>
      <c r="J332" s="56"/>
    </row>
    <row r="333" spans="1:10" s="53" customFormat="1">
      <c r="A333" s="1"/>
      <c r="B333" s="56"/>
      <c r="C333" s="56"/>
      <c r="D333" s="56"/>
      <c r="E333" s="56"/>
      <c r="F333" s="56"/>
      <c r="G333" s="56"/>
      <c r="H333" s="56"/>
      <c r="I333" s="56"/>
      <c r="J333" s="56"/>
    </row>
    <row r="334" spans="1:10" s="53" customFormat="1">
      <c r="A334" s="1"/>
      <c r="B334" s="56"/>
      <c r="C334" s="56"/>
      <c r="D334" s="56"/>
      <c r="E334" s="56"/>
      <c r="F334" s="56"/>
      <c r="G334" s="56"/>
      <c r="H334" s="56"/>
      <c r="I334" s="56"/>
      <c r="J334" s="56"/>
    </row>
    <row r="335" spans="1:10" s="53" customFormat="1">
      <c r="A335" s="1"/>
      <c r="B335" s="56"/>
      <c r="C335" s="56"/>
      <c r="D335" s="56"/>
      <c r="E335" s="56"/>
      <c r="F335" s="56"/>
      <c r="G335" s="56"/>
      <c r="H335" s="56"/>
      <c r="I335" s="56"/>
      <c r="J335" s="56"/>
    </row>
    <row r="336" spans="1:10" s="53" customFormat="1">
      <c r="A336" s="1"/>
      <c r="B336" s="56"/>
      <c r="C336" s="56"/>
      <c r="D336" s="56"/>
      <c r="E336" s="56"/>
      <c r="F336" s="56"/>
      <c r="G336" s="56"/>
      <c r="H336" s="56"/>
      <c r="I336" s="56"/>
      <c r="J336" s="56"/>
    </row>
    <row r="337" spans="1:10" s="53" customFormat="1">
      <c r="A337" s="1"/>
      <c r="B337" s="56"/>
      <c r="C337" s="56"/>
      <c r="D337" s="56"/>
      <c r="E337" s="56"/>
      <c r="F337" s="56"/>
      <c r="G337" s="56"/>
      <c r="H337" s="56"/>
      <c r="I337" s="56"/>
      <c r="J337" s="56"/>
    </row>
    <row r="338" spans="1:10" s="53" customFormat="1">
      <c r="A338" s="1"/>
      <c r="B338" s="56"/>
      <c r="C338" s="56"/>
      <c r="D338" s="56"/>
      <c r="E338" s="56"/>
      <c r="F338" s="56"/>
      <c r="G338" s="56"/>
      <c r="H338" s="56"/>
      <c r="I338" s="56"/>
      <c r="J338" s="56"/>
    </row>
    <row r="339" spans="1:10" s="53" customFormat="1">
      <c r="A339" s="1"/>
      <c r="B339" s="56"/>
      <c r="C339" s="56"/>
      <c r="D339" s="56"/>
      <c r="E339" s="56"/>
      <c r="F339" s="56"/>
      <c r="G339" s="56"/>
      <c r="H339" s="56"/>
      <c r="I339" s="56"/>
      <c r="J339" s="56"/>
    </row>
    <row r="340" spans="1:10" s="53" customFormat="1">
      <c r="A340" s="1"/>
      <c r="B340" s="56"/>
      <c r="C340" s="56"/>
      <c r="D340" s="56"/>
      <c r="E340" s="56"/>
      <c r="F340" s="56"/>
      <c r="G340" s="56"/>
      <c r="H340" s="56"/>
      <c r="I340" s="56"/>
      <c r="J340" s="56"/>
    </row>
    <row r="341" spans="1:10" s="53" customFormat="1">
      <c r="A341" s="1"/>
      <c r="B341" s="56"/>
      <c r="C341" s="56"/>
      <c r="D341" s="56"/>
      <c r="E341" s="56"/>
      <c r="F341" s="56"/>
      <c r="G341" s="56"/>
      <c r="H341" s="56"/>
      <c r="I341" s="56"/>
      <c r="J341" s="56"/>
    </row>
    <row r="342" spans="1:10" s="53" customFormat="1">
      <c r="A342" s="1"/>
      <c r="B342" s="56"/>
      <c r="C342" s="56"/>
      <c r="D342" s="56"/>
      <c r="E342" s="56"/>
      <c r="F342" s="56"/>
      <c r="G342" s="56"/>
      <c r="H342" s="56"/>
      <c r="I342" s="56"/>
      <c r="J342" s="56"/>
    </row>
    <row r="343" spans="1:10" s="53" customFormat="1">
      <c r="A343" s="1"/>
      <c r="B343" s="56"/>
      <c r="C343" s="56"/>
      <c r="D343" s="56"/>
      <c r="E343" s="56"/>
      <c r="F343" s="56"/>
      <c r="G343" s="56"/>
      <c r="H343" s="56"/>
      <c r="I343" s="56"/>
      <c r="J343" s="56"/>
    </row>
    <row r="1048387" spans="1:10" s="53" customFormat="1">
      <c r="A1048387" s="1"/>
      <c r="B1048387" s="56"/>
      <c r="C1048387" s="56"/>
      <c r="D1048387" s="56"/>
      <c r="E1048387" s="56"/>
      <c r="F1048387" s="56"/>
      <c r="G1048387" s="56"/>
      <c r="H1048387" s="56"/>
      <c r="I1048387" s="56"/>
      <c r="J1048387" s="56"/>
    </row>
    <row r="1048388" spans="1:10" s="53" customFormat="1">
      <c r="A1048388" s="1"/>
      <c r="B1048388" s="56"/>
      <c r="C1048388" s="56"/>
      <c r="D1048388" s="56"/>
      <c r="E1048388" s="56"/>
      <c r="F1048388" s="56"/>
      <c r="G1048388" s="56"/>
      <c r="H1048388" s="56"/>
      <c r="I1048388" s="56"/>
      <c r="J1048388" s="56"/>
    </row>
    <row r="1048389" spans="1:10" s="53" customFormat="1">
      <c r="A1048389" s="1"/>
      <c r="B1048389" s="56"/>
      <c r="C1048389" s="56"/>
      <c r="D1048389" s="56"/>
      <c r="E1048389" s="56"/>
      <c r="F1048389" s="56"/>
      <c r="G1048389" s="56"/>
      <c r="H1048389" s="56"/>
      <c r="I1048389" s="56"/>
      <c r="J1048389" s="56"/>
    </row>
    <row r="1048390" spans="1:10" s="53" customFormat="1">
      <c r="A1048390" s="1"/>
      <c r="B1048390" s="56"/>
      <c r="C1048390" s="56"/>
      <c r="D1048390" s="56"/>
      <c r="E1048390" s="56"/>
      <c r="F1048390" s="56"/>
      <c r="G1048390" s="56"/>
      <c r="H1048390" s="56"/>
      <c r="I1048390" s="56"/>
      <c r="J1048390" s="56"/>
    </row>
    <row r="1048391" spans="1:10" s="53" customFormat="1">
      <c r="A1048391" s="1"/>
      <c r="B1048391" s="56"/>
      <c r="C1048391" s="56"/>
      <c r="D1048391" s="56"/>
      <c r="E1048391" s="56"/>
      <c r="F1048391" s="56"/>
      <c r="G1048391" s="56"/>
      <c r="H1048391" s="56"/>
      <c r="I1048391" s="56"/>
      <c r="J1048391" s="56"/>
    </row>
    <row r="1048392" spans="1:10" s="53" customFormat="1">
      <c r="A1048392" s="1"/>
      <c r="B1048392" s="56"/>
      <c r="C1048392" s="56"/>
      <c r="D1048392" s="56"/>
      <c r="E1048392" s="56"/>
      <c r="F1048392" s="56"/>
      <c r="G1048392" s="56"/>
      <c r="H1048392" s="56"/>
      <c r="I1048392" s="56"/>
      <c r="J1048392" s="56"/>
    </row>
    <row r="1048393" spans="1:10" s="53" customFormat="1">
      <c r="A1048393" s="1"/>
      <c r="B1048393" s="56"/>
      <c r="C1048393" s="56"/>
      <c r="D1048393" s="56"/>
      <c r="E1048393" s="56"/>
      <c r="F1048393" s="56"/>
      <c r="G1048393" s="56"/>
      <c r="H1048393" s="56"/>
      <c r="I1048393" s="56"/>
      <c r="J1048393" s="56"/>
    </row>
    <row r="1048394" spans="1:10" s="53" customFormat="1">
      <c r="A1048394" s="1"/>
      <c r="B1048394" s="56"/>
      <c r="C1048394" s="56"/>
      <c r="D1048394" s="56"/>
      <c r="E1048394" s="56"/>
      <c r="F1048394" s="56"/>
      <c r="G1048394" s="56"/>
      <c r="H1048394" s="56"/>
      <c r="I1048394" s="56"/>
      <c r="J1048394" s="56"/>
    </row>
    <row r="1048395" spans="1:10" s="53" customFormat="1">
      <c r="A1048395" s="1"/>
      <c r="B1048395" s="56"/>
      <c r="C1048395" s="56"/>
      <c r="D1048395" s="56"/>
      <c r="E1048395" s="56"/>
      <c r="F1048395" s="56"/>
      <c r="G1048395" s="56"/>
      <c r="H1048395" s="56"/>
      <c r="I1048395" s="56"/>
      <c r="J1048395" s="56"/>
    </row>
    <row r="1048396" spans="1:10" s="53" customFormat="1">
      <c r="A1048396" s="1"/>
      <c r="B1048396" s="56"/>
      <c r="C1048396" s="56"/>
      <c r="D1048396" s="56"/>
      <c r="E1048396" s="56"/>
      <c r="F1048396" s="56"/>
      <c r="G1048396" s="56"/>
      <c r="H1048396" s="56"/>
      <c r="I1048396" s="56"/>
      <c r="J1048396" s="56"/>
    </row>
    <row r="1048397" spans="1:10" s="53" customFormat="1">
      <c r="A1048397" s="1"/>
      <c r="B1048397" s="56"/>
      <c r="C1048397" s="56"/>
      <c r="D1048397" s="56"/>
      <c r="E1048397" s="56"/>
      <c r="F1048397" s="56"/>
      <c r="G1048397" s="56"/>
      <c r="H1048397" s="56"/>
      <c r="I1048397" s="56"/>
      <c r="J1048397" s="56"/>
    </row>
    <row r="1048398" spans="1:10" s="53" customFormat="1">
      <c r="A1048398" s="1"/>
      <c r="B1048398" s="56"/>
      <c r="C1048398" s="56"/>
      <c r="D1048398" s="56"/>
      <c r="E1048398" s="56"/>
      <c r="F1048398" s="56"/>
      <c r="G1048398" s="56"/>
      <c r="H1048398" s="56"/>
      <c r="I1048398" s="56"/>
      <c r="J1048398" s="56"/>
    </row>
    <row r="1048399" spans="1:10" s="53" customFormat="1">
      <c r="A1048399" s="1"/>
      <c r="B1048399" s="56"/>
      <c r="C1048399" s="56"/>
      <c r="D1048399" s="56"/>
      <c r="E1048399" s="56"/>
      <c r="F1048399" s="56"/>
      <c r="G1048399" s="56"/>
      <c r="H1048399" s="56"/>
      <c r="I1048399" s="56"/>
      <c r="J1048399" s="56"/>
    </row>
    <row r="1048400" spans="1:10" s="53" customFormat="1">
      <c r="A1048400" s="1"/>
      <c r="B1048400" s="56"/>
      <c r="C1048400" s="56"/>
      <c r="D1048400" s="56"/>
      <c r="E1048400" s="56"/>
      <c r="F1048400" s="56"/>
      <c r="G1048400" s="56"/>
      <c r="H1048400" s="56"/>
      <c r="I1048400" s="56"/>
      <c r="J1048400" s="56"/>
    </row>
    <row r="1048401" spans="1:10" s="53" customFormat="1">
      <c r="A1048401" s="1"/>
      <c r="B1048401" s="56"/>
      <c r="C1048401" s="56"/>
      <c r="D1048401" s="56"/>
      <c r="E1048401" s="56"/>
      <c r="F1048401" s="56"/>
      <c r="G1048401" s="56"/>
      <c r="H1048401" s="56"/>
      <c r="I1048401" s="56"/>
      <c r="J1048401" s="56"/>
    </row>
    <row r="1048402" spans="1:10" s="53" customFormat="1">
      <c r="A1048402" s="1"/>
      <c r="B1048402" s="56"/>
      <c r="C1048402" s="56"/>
      <c r="D1048402" s="56"/>
      <c r="E1048402" s="56"/>
      <c r="F1048402" s="56"/>
      <c r="G1048402" s="56"/>
      <c r="H1048402" s="56"/>
      <c r="I1048402" s="56"/>
      <c r="J1048402" s="56"/>
    </row>
    <row r="1048403" spans="1:10" s="53" customFormat="1">
      <c r="A1048403" s="1"/>
      <c r="B1048403" s="56"/>
      <c r="C1048403" s="56"/>
      <c r="D1048403" s="56"/>
      <c r="E1048403" s="56"/>
      <c r="F1048403" s="56"/>
      <c r="G1048403" s="56"/>
      <c r="H1048403" s="56"/>
      <c r="I1048403" s="56"/>
      <c r="J1048403" s="56"/>
    </row>
    <row r="1048404" spans="1:10" s="53" customFormat="1">
      <c r="A1048404" s="1"/>
      <c r="B1048404" s="56"/>
      <c r="C1048404" s="56"/>
      <c r="D1048404" s="56"/>
      <c r="E1048404" s="56"/>
      <c r="F1048404" s="56"/>
      <c r="G1048404" s="56"/>
      <c r="H1048404" s="56"/>
      <c r="I1048404" s="56"/>
      <c r="J1048404" s="56"/>
    </row>
    <row r="1048405" spans="1:10" s="53" customFormat="1">
      <c r="A1048405" s="1"/>
      <c r="B1048405" s="56"/>
      <c r="C1048405" s="56"/>
      <c r="D1048405" s="56"/>
      <c r="E1048405" s="56"/>
      <c r="F1048405" s="56"/>
      <c r="G1048405" s="56"/>
      <c r="H1048405" s="56"/>
      <c r="I1048405" s="56"/>
      <c r="J1048405" s="56"/>
    </row>
    <row r="1048406" spans="1:10" s="53" customFormat="1">
      <c r="A1048406" s="1"/>
      <c r="B1048406" s="56"/>
      <c r="C1048406" s="56"/>
      <c r="D1048406" s="56"/>
      <c r="E1048406" s="56"/>
      <c r="F1048406" s="56"/>
      <c r="G1048406" s="56"/>
      <c r="H1048406" s="56"/>
      <c r="I1048406" s="56"/>
      <c r="J1048406" s="56"/>
    </row>
    <row r="1048407" spans="1:10" s="53" customFormat="1">
      <c r="A1048407" s="1"/>
      <c r="B1048407" s="56"/>
      <c r="C1048407" s="56"/>
      <c r="D1048407" s="56"/>
      <c r="E1048407" s="56"/>
      <c r="F1048407" s="56"/>
      <c r="G1048407" s="56"/>
      <c r="H1048407" s="56"/>
      <c r="I1048407" s="56"/>
      <c r="J1048407" s="56"/>
    </row>
    <row r="1048408" spans="1:10" s="53" customFormat="1">
      <c r="A1048408" s="1"/>
      <c r="B1048408" s="56"/>
      <c r="C1048408" s="56"/>
      <c r="D1048408" s="56"/>
      <c r="E1048408" s="56"/>
      <c r="F1048408" s="56"/>
      <c r="G1048408" s="56"/>
      <c r="H1048408" s="56"/>
      <c r="I1048408" s="56"/>
      <c r="J1048408" s="56"/>
    </row>
    <row r="1048409" spans="1:10" s="53" customFormat="1">
      <c r="A1048409" s="1"/>
      <c r="B1048409" s="56"/>
      <c r="C1048409" s="56"/>
      <c r="D1048409" s="56"/>
      <c r="E1048409" s="56"/>
      <c r="F1048409" s="56"/>
      <c r="G1048409" s="56"/>
      <c r="H1048409" s="56"/>
      <c r="I1048409" s="56"/>
      <c r="J1048409" s="56"/>
    </row>
    <row r="1048410" spans="1:10" s="53" customFormat="1">
      <c r="A1048410" s="1"/>
      <c r="B1048410" s="56"/>
      <c r="C1048410" s="56"/>
      <c r="D1048410" s="56"/>
      <c r="E1048410" s="56"/>
      <c r="F1048410" s="56"/>
      <c r="G1048410" s="56"/>
      <c r="H1048410" s="56"/>
      <c r="I1048410" s="56"/>
      <c r="J1048410" s="56"/>
    </row>
    <row r="1048411" spans="1:10" s="53" customFormat="1">
      <c r="A1048411" s="1"/>
      <c r="B1048411" s="56"/>
      <c r="C1048411" s="56"/>
      <c r="D1048411" s="56"/>
      <c r="E1048411" s="56"/>
      <c r="F1048411" s="56"/>
      <c r="G1048411" s="56"/>
      <c r="H1048411" s="56"/>
      <c r="I1048411" s="56"/>
      <c r="J1048411" s="56"/>
    </row>
    <row r="1048412" spans="1:10" s="53" customFormat="1">
      <c r="A1048412" s="1"/>
      <c r="B1048412" s="56"/>
      <c r="C1048412" s="56"/>
      <c r="D1048412" s="56"/>
      <c r="E1048412" s="56"/>
      <c r="F1048412" s="56"/>
      <c r="G1048412" s="56"/>
      <c r="H1048412" s="56"/>
      <c r="I1048412" s="56"/>
      <c r="J1048412" s="56"/>
    </row>
    <row r="1048413" spans="1:10" s="53" customFormat="1">
      <c r="A1048413" s="1"/>
      <c r="B1048413" s="56"/>
      <c r="C1048413" s="56"/>
      <c r="D1048413" s="56"/>
      <c r="E1048413" s="56"/>
      <c r="F1048413" s="56"/>
      <c r="G1048413" s="56"/>
      <c r="H1048413" s="56"/>
      <c r="I1048413" s="56"/>
      <c r="J1048413" s="56"/>
    </row>
    <row r="1048414" spans="1:10" s="53" customFormat="1">
      <c r="A1048414" s="1"/>
      <c r="B1048414" s="56"/>
      <c r="C1048414" s="56"/>
      <c r="D1048414" s="56"/>
      <c r="E1048414" s="56"/>
      <c r="F1048414" s="56"/>
      <c r="G1048414" s="56"/>
      <c r="H1048414" s="56"/>
      <c r="I1048414" s="56"/>
      <c r="J1048414" s="56"/>
    </row>
    <row r="1048415" spans="1:10" s="53" customFormat="1">
      <c r="A1048415" s="1"/>
      <c r="B1048415" s="56"/>
      <c r="C1048415" s="56"/>
      <c r="D1048415" s="56"/>
      <c r="E1048415" s="56"/>
      <c r="F1048415" s="56"/>
      <c r="G1048415" s="56"/>
      <c r="H1048415" s="56"/>
      <c r="I1048415" s="56"/>
      <c r="J1048415" s="56"/>
    </row>
    <row r="1048416" spans="1:10" s="53" customFormat="1">
      <c r="A1048416" s="1"/>
      <c r="B1048416" s="56"/>
      <c r="C1048416" s="56"/>
      <c r="D1048416" s="56"/>
      <c r="E1048416" s="56"/>
      <c r="F1048416" s="56"/>
      <c r="G1048416" s="56"/>
      <c r="H1048416" s="56"/>
      <c r="I1048416" s="56"/>
      <c r="J1048416" s="56"/>
    </row>
    <row r="1048417" spans="1:10" s="53" customFormat="1">
      <c r="A1048417" s="1"/>
      <c r="B1048417" s="56"/>
      <c r="C1048417" s="56"/>
      <c r="D1048417" s="56"/>
      <c r="E1048417" s="56"/>
      <c r="F1048417" s="56"/>
      <c r="G1048417" s="56"/>
      <c r="H1048417" s="56"/>
      <c r="I1048417" s="56"/>
      <c r="J1048417" s="56"/>
    </row>
    <row r="1048418" spans="1:10" s="53" customFormat="1">
      <c r="A1048418" s="1"/>
      <c r="B1048418" s="56"/>
      <c r="C1048418" s="56"/>
      <c r="D1048418" s="56"/>
      <c r="E1048418" s="56"/>
      <c r="F1048418" s="56"/>
      <c r="G1048418" s="56"/>
      <c r="H1048418" s="56"/>
      <c r="I1048418" s="56"/>
      <c r="J1048418" s="56"/>
    </row>
    <row r="1048419" spans="1:10" s="53" customFormat="1">
      <c r="A1048419" s="1"/>
      <c r="B1048419" s="56"/>
      <c r="C1048419" s="56"/>
      <c r="D1048419" s="56"/>
      <c r="E1048419" s="56"/>
      <c r="F1048419" s="56"/>
      <c r="G1048419" s="56"/>
      <c r="H1048419" s="56"/>
      <c r="I1048419" s="56"/>
      <c r="J1048419" s="56"/>
    </row>
    <row r="1048420" spans="1:10" s="53" customFormat="1">
      <c r="A1048420" s="1"/>
      <c r="B1048420" s="56"/>
      <c r="C1048420" s="56"/>
      <c r="D1048420" s="56"/>
      <c r="E1048420" s="56"/>
      <c r="F1048420" s="56"/>
      <c r="G1048420" s="56"/>
      <c r="H1048420" s="56"/>
      <c r="I1048420" s="56"/>
      <c r="J1048420" s="56"/>
    </row>
    <row r="1048421" spans="1:10" s="53" customFormat="1">
      <c r="A1048421" s="1"/>
      <c r="B1048421" s="56"/>
      <c r="C1048421" s="56"/>
      <c r="D1048421" s="56"/>
      <c r="E1048421" s="56"/>
      <c r="F1048421" s="56"/>
      <c r="G1048421" s="56"/>
      <c r="H1048421" s="56"/>
      <c r="I1048421" s="56"/>
      <c r="J1048421" s="56"/>
    </row>
    <row r="1048422" spans="1:10" s="53" customFormat="1">
      <c r="A1048422" s="1"/>
      <c r="B1048422" s="56"/>
      <c r="C1048422" s="56"/>
      <c r="D1048422" s="56"/>
      <c r="E1048422" s="56"/>
      <c r="F1048422" s="56"/>
      <c r="G1048422" s="56"/>
      <c r="H1048422" s="56"/>
      <c r="I1048422" s="56"/>
      <c r="J1048422" s="56"/>
    </row>
    <row r="1048423" spans="1:10" s="53" customFormat="1">
      <c r="A1048423" s="1"/>
      <c r="B1048423" s="56"/>
      <c r="C1048423" s="56"/>
      <c r="D1048423" s="56"/>
      <c r="E1048423" s="56"/>
      <c r="F1048423" s="56"/>
      <c r="G1048423" s="56"/>
      <c r="H1048423" s="56"/>
      <c r="I1048423" s="56"/>
      <c r="J1048423" s="56"/>
    </row>
    <row r="1048424" spans="1:10" s="53" customFormat="1">
      <c r="A1048424" s="1"/>
      <c r="B1048424" s="56"/>
      <c r="C1048424" s="56"/>
      <c r="D1048424" s="56"/>
      <c r="E1048424" s="56"/>
      <c r="F1048424" s="56"/>
      <c r="G1048424" s="56"/>
      <c r="H1048424" s="56"/>
      <c r="I1048424" s="56"/>
      <c r="J1048424" s="56"/>
    </row>
    <row r="1048425" spans="1:10" s="53" customFormat="1">
      <c r="A1048425" s="1"/>
      <c r="B1048425" s="56"/>
      <c r="C1048425" s="56"/>
      <c r="D1048425" s="56"/>
      <c r="E1048425" s="56"/>
      <c r="F1048425" s="56"/>
      <c r="G1048425" s="56"/>
      <c r="H1048425" s="56"/>
      <c r="I1048425" s="56"/>
      <c r="J1048425" s="56"/>
    </row>
    <row r="1048426" spans="1:10" s="53" customFormat="1">
      <c r="A1048426" s="1"/>
      <c r="B1048426" s="56"/>
      <c r="C1048426" s="56"/>
      <c r="D1048426" s="56"/>
      <c r="E1048426" s="56"/>
      <c r="F1048426" s="56"/>
      <c r="G1048426" s="56"/>
      <c r="H1048426" s="56"/>
      <c r="I1048426" s="56"/>
      <c r="J1048426" s="56"/>
    </row>
    <row r="1048427" spans="1:10" s="53" customFormat="1">
      <c r="A1048427" s="1"/>
      <c r="B1048427" s="56"/>
      <c r="C1048427" s="56"/>
      <c r="D1048427" s="56"/>
      <c r="E1048427" s="56"/>
      <c r="F1048427" s="56"/>
      <c r="G1048427" s="56"/>
      <c r="H1048427" s="56"/>
      <c r="I1048427" s="56"/>
      <c r="J1048427" s="56"/>
    </row>
    <row r="1048428" spans="1:10" s="53" customFormat="1">
      <c r="A1048428" s="1"/>
      <c r="B1048428" s="56"/>
      <c r="C1048428" s="56"/>
      <c r="D1048428" s="56"/>
      <c r="E1048428" s="56"/>
      <c r="F1048428" s="56"/>
      <c r="G1048428" s="56"/>
      <c r="H1048428" s="56"/>
      <c r="I1048428" s="56"/>
      <c r="J1048428" s="56"/>
    </row>
    <row r="1048429" spans="1:10" s="53" customFormat="1">
      <c r="A1048429" s="1"/>
      <c r="B1048429" s="56"/>
      <c r="C1048429" s="56"/>
      <c r="D1048429" s="56"/>
      <c r="E1048429" s="56"/>
      <c r="F1048429" s="56"/>
      <c r="G1048429" s="56"/>
      <c r="H1048429" s="56"/>
      <c r="I1048429" s="56"/>
      <c r="J1048429" s="56"/>
    </row>
    <row r="1048430" spans="1:10" s="53" customFormat="1">
      <c r="A1048430" s="1"/>
      <c r="B1048430" s="56"/>
      <c r="C1048430" s="56"/>
      <c r="D1048430" s="56"/>
      <c r="E1048430" s="56"/>
      <c r="F1048430" s="56"/>
      <c r="G1048430" s="56"/>
      <c r="H1048430" s="56"/>
      <c r="I1048430" s="56"/>
      <c r="J1048430" s="56"/>
    </row>
    <row r="1048431" spans="1:10" s="53" customFormat="1">
      <c r="A1048431" s="1"/>
      <c r="B1048431" s="56"/>
      <c r="C1048431" s="56"/>
      <c r="D1048431" s="56"/>
      <c r="E1048431" s="56"/>
      <c r="F1048431" s="56"/>
      <c r="G1048431" s="56"/>
      <c r="H1048431" s="56"/>
      <c r="I1048431" s="56"/>
      <c r="J1048431" s="56"/>
    </row>
    <row r="1048432" spans="1:10" s="53" customFormat="1">
      <c r="A1048432" s="1"/>
      <c r="B1048432" s="56"/>
      <c r="C1048432" s="56"/>
      <c r="D1048432" s="56"/>
      <c r="E1048432" s="56"/>
      <c r="F1048432" s="56"/>
      <c r="G1048432" s="56"/>
      <c r="H1048432" s="56"/>
      <c r="I1048432" s="56"/>
      <c r="J1048432" s="56"/>
    </row>
    <row r="1048433" spans="1:10" s="53" customFormat="1">
      <c r="A1048433" s="1"/>
      <c r="B1048433" s="56"/>
      <c r="C1048433" s="56"/>
      <c r="D1048433" s="56"/>
      <c r="E1048433" s="56"/>
      <c r="F1048433" s="56"/>
      <c r="G1048433" s="56"/>
      <c r="H1048433" s="56"/>
      <c r="I1048433" s="56"/>
      <c r="J1048433" s="56"/>
    </row>
    <row r="1048434" spans="1:10" s="53" customFormat="1">
      <c r="A1048434" s="1"/>
      <c r="B1048434" s="56"/>
      <c r="C1048434" s="56"/>
      <c r="D1048434" s="56"/>
      <c r="E1048434" s="56"/>
      <c r="F1048434" s="56"/>
      <c r="G1048434" s="56"/>
      <c r="H1048434" s="56"/>
      <c r="I1048434" s="56"/>
      <c r="J1048434" s="56"/>
    </row>
    <row r="1048435" spans="1:10" s="53" customFormat="1">
      <c r="A1048435" s="1"/>
      <c r="B1048435" s="56"/>
      <c r="C1048435" s="56"/>
      <c r="D1048435" s="56"/>
      <c r="E1048435" s="56"/>
      <c r="F1048435" s="56"/>
      <c r="G1048435" s="56"/>
      <c r="H1048435" s="56"/>
      <c r="I1048435" s="56"/>
      <c r="J1048435" s="56"/>
    </row>
    <row r="1048436" spans="1:10" s="53" customFormat="1">
      <c r="A1048436" s="1"/>
      <c r="B1048436" s="56"/>
      <c r="C1048436" s="56"/>
      <c r="D1048436" s="56"/>
      <c r="E1048436" s="56"/>
      <c r="F1048436" s="56"/>
      <c r="G1048436" s="56"/>
      <c r="H1048436" s="56"/>
      <c r="I1048436" s="56"/>
      <c r="J1048436" s="56"/>
    </row>
    <row r="1048437" spans="1:10" s="53" customFormat="1">
      <c r="A1048437" s="1"/>
      <c r="B1048437" s="56"/>
      <c r="C1048437" s="56"/>
      <c r="D1048437" s="56"/>
      <c r="E1048437" s="56"/>
      <c r="F1048437" s="56"/>
      <c r="G1048437" s="56"/>
      <c r="H1048437" s="56"/>
      <c r="I1048437" s="56"/>
      <c r="J1048437" s="56"/>
    </row>
    <row r="1048438" spans="1:10" s="53" customFormat="1">
      <c r="A1048438" s="1"/>
      <c r="B1048438" s="56"/>
      <c r="C1048438" s="56"/>
      <c r="D1048438" s="56"/>
      <c r="E1048438" s="56"/>
      <c r="F1048438" s="56"/>
      <c r="G1048438" s="56"/>
      <c r="H1048438" s="56"/>
      <c r="I1048438" s="56"/>
      <c r="J1048438" s="56"/>
    </row>
    <row r="1048439" spans="1:10" s="53" customFormat="1">
      <c r="A1048439" s="1"/>
      <c r="B1048439" s="56"/>
      <c r="C1048439" s="56"/>
      <c r="D1048439" s="56"/>
      <c r="E1048439" s="56"/>
      <c r="F1048439" s="56"/>
      <c r="G1048439" s="56"/>
      <c r="H1048439" s="56"/>
      <c r="I1048439" s="56"/>
      <c r="J1048439" s="56"/>
    </row>
    <row r="1048440" spans="1:10" s="53" customFormat="1">
      <c r="A1048440" s="1"/>
      <c r="B1048440" s="56"/>
      <c r="C1048440" s="56"/>
      <c r="D1048440" s="56"/>
      <c r="E1048440" s="56"/>
      <c r="F1048440" s="56"/>
      <c r="G1048440" s="56"/>
      <c r="H1048440" s="56"/>
      <c r="I1048440" s="56"/>
      <c r="J1048440" s="56"/>
    </row>
    <row r="1048441" spans="1:10" s="53" customFormat="1">
      <c r="A1048441" s="1"/>
      <c r="B1048441" s="56"/>
      <c r="C1048441" s="56"/>
      <c r="D1048441" s="56"/>
      <c r="E1048441" s="56"/>
      <c r="F1048441" s="56"/>
      <c r="G1048441" s="56"/>
      <c r="H1048441" s="56"/>
      <c r="I1048441" s="56"/>
      <c r="J1048441" s="56"/>
    </row>
    <row r="1048442" spans="1:10" s="53" customFormat="1">
      <c r="A1048442" s="1"/>
      <c r="B1048442" s="56"/>
      <c r="C1048442" s="56"/>
      <c r="D1048442" s="56"/>
      <c r="E1048442" s="56"/>
      <c r="F1048442" s="56"/>
      <c r="G1048442" s="56"/>
      <c r="H1048442" s="56"/>
      <c r="I1048442" s="56"/>
      <c r="J1048442" s="56"/>
    </row>
    <row r="1048443" spans="1:10" s="53" customFormat="1">
      <c r="A1048443" s="1"/>
      <c r="B1048443" s="56"/>
      <c r="C1048443" s="56"/>
      <c r="D1048443" s="56"/>
      <c r="E1048443" s="56"/>
      <c r="F1048443" s="56"/>
      <c r="G1048443" s="56"/>
      <c r="H1048443" s="56"/>
      <c r="I1048443" s="56"/>
      <c r="J1048443" s="56"/>
    </row>
    <row r="1048444" spans="1:10" s="53" customFormat="1">
      <c r="A1048444" s="1"/>
      <c r="B1048444" s="56"/>
      <c r="C1048444" s="56"/>
      <c r="D1048444" s="56"/>
      <c r="E1048444" s="56"/>
      <c r="F1048444" s="56"/>
      <c r="G1048444" s="56"/>
      <c r="H1048444" s="56"/>
      <c r="I1048444" s="56"/>
      <c r="J1048444" s="56"/>
    </row>
    <row r="1048445" spans="1:10" s="53" customFormat="1">
      <c r="A1048445" s="1"/>
      <c r="B1048445" s="56"/>
      <c r="C1048445" s="56"/>
      <c r="D1048445" s="56"/>
      <c r="E1048445" s="56"/>
      <c r="F1048445" s="56"/>
      <c r="G1048445" s="56"/>
      <c r="H1048445" s="56"/>
      <c r="I1048445" s="56"/>
      <c r="J1048445" s="56"/>
    </row>
    <row r="1048446" spans="1:10" s="53" customFormat="1">
      <c r="A1048446" s="1"/>
      <c r="B1048446" s="56"/>
      <c r="C1048446" s="56"/>
      <c r="D1048446" s="56"/>
      <c r="E1048446" s="56"/>
      <c r="F1048446" s="56"/>
      <c r="G1048446" s="56"/>
      <c r="H1048446" s="56"/>
      <c r="I1048446" s="56"/>
      <c r="J1048446" s="56"/>
    </row>
    <row r="1048447" spans="1:10" s="53" customFormat="1">
      <c r="A1048447" s="1"/>
      <c r="B1048447" s="56"/>
      <c r="C1048447" s="56"/>
      <c r="D1048447" s="56"/>
      <c r="E1048447" s="56"/>
      <c r="F1048447" s="56"/>
      <c r="G1048447" s="56"/>
      <c r="H1048447" s="56"/>
      <c r="I1048447" s="56"/>
      <c r="J1048447" s="56"/>
    </row>
    <row r="1048448" spans="1:10" s="53" customFormat="1">
      <c r="A1048448" s="1"/>
      <c r="B1048448" s="56"/>
      <c r="C1048448" s="56"/>
      <c r="D1048448" s="56"/>
      <c r="E1048448" s="56"/>
      <c r="F1048448" s="56"/>
      <c r="G1048448" s="56"/>
      <c r="H1048448" s="56"/>
      <c r="I1048448" s="56"/>
      <c r="J1048448" s="56"/>
    </row>
    <row r="1048449" spans="1:10" s="53" customFormat="1">
      <c r="A1048449" s="1"/>
      <c r="B1048449" s="56"/>
      <c r="C1048449" s="56"/>
      <c r="D1048449" s="56"/>
      <c r="E1048449" s="56"/>
      <c r="F1048449" s="56"/>
      <c r="G1048449" s="56"/>
      <c r="H1048449" s="56"/>
      <c r="I1048449" s="56"/>
      <c r="J1048449" s="56"/>
    </row>
    <row r="1048450" spans="1:10" s="53" customFormat="1">
      <c r="A1048450" s="1"/>
      <c r="B1048450" s="56"/>
      <c r="C1048450" s="56"/>
      <c r="D1048450" s="56"/>
      <c r="E1048450" s="56"/>
      <c r="F1048450" s="56"/>
      <c r="G1048450" s="56"/>
      <c r="H1048450" s="56"/>
      <c r="I1048450" s="56"/>
      <c r="J1048450" s="56"/>
    </row>
    <row r="1048451" spans="1:10" s="53" customFormat="1">
      <c r="A1048451" s="1"/>
      <c r="B1048451" s="56"/>
      <c r="C1048451" s="56"/>
      <c r="D1048451" s="56"/>
      <c r="E1048451" s="56"/>
      <c r="F1048451" s="56"/>
      <c r="G1048451" s="56"/>
      <c r="H1048451" s="56"/>
      <c r="I1048451" s="56"/>
      <c r="J1048451" s="56"/>
    </row>
    <row r="1048452" spans="1:10" s="53" customFormat="1">
      <c r="A1048452" s="1"/>
      <c r="B1048452" s="56"/>
      <c r="C1048452" s="56"/>
      <c r="D1048452" s="56"/>
      <c r="E1048452" s="56"/>
      <c r="F1048452" s="56"/>
      <c r="G1048452" s="56"/>
      <c r="H1048452" s="56"/>
      <c r="I1048452" s="56"/>
      <c r="J1048452" s="56"/>
    </row>
    <row r="1048453" spans="1:10" s="53" customFormat="1">
      <c r="A1048453" s="1"/>
      <c r="B1048453" s="56"/>
      <c r="C1048453" s="56"/>
      <c r="D1048453" s="56"/>
      <c r="E1048453" s="56"/>
      <c r="F1048453" s="56"/>
      <c r="G1048453" s="56"/>
      <c r="H1048453" s="56"/>
      <c r="I1048453" s="56"/>
      <c r="J1048453" s="56"/>
    </row>
    <row r="1048454" spans="1:10" s="53" customFormat="1">
      <c r="A1048454" s="1"/>
      <c r="B1048454" s="56"/>
      <c r="C1048454" s="56"/>
      <c r="D1048454" s="56"/>
      <c r="E1048454" s="56"/>
      <c r="F1048454" s="56"/>
      <c r="G1048454" s="56"/>
      <c r="H1048454" s="56"/>
      <c r="I1048454" s="56"/>
      <c r="J1048454" s="56"/>
    </row>
    <row r="1048455" spans="1:10" s="53" customFormat="1">
      <c r="A1048455" s="1"/>
      <c r="B1048455" s="56"/>
      <c r="C1048455" s="56"/>
      <c r="D1048455" s="56"/>
      <c r="E1048455" s="56"/>
      <c r="F1048455" s="56"/>
      <c r="G1048455" s="56"/>
      <c r="H1048455" s="56"/>
      <c r="I1048455" s="56"/>
      <c r="J1048455" s="56"/>
    </row>
    <row r="1048456" spans="1:10" s="53" customFormat="1">
      <c r="A1048456" s="1"/>
      <c r="B1048456" s="56"/>
      <c r="C1048456" s="56"/>
      <c r="D1048456" s="56"/>
      <c r="E1048456" s="56"/>
      <c r="F1048456" s="56"/>
      <c r="G1048456" s="56"/>
      <c r="H1048456" s="56"/>
      <c r="I1048456" s="56"/>
      <c r="J1048456" s="56"/>
    </row>
    <row r="1048457" spans="1:10" s="53" customFormat="1">
      <c r="A1048457" s="1"/>
      <c r="B1048457" s="56"/>
      <c r="C1048457" s="56"/>
      <c r="D1048457" s="56"/>
      <c r="E1048457" s="56"/>
      <c r="F1048457" s="56"/>
      <c r="G1048457" s="56"/>
      <c r="H1048457" s="56"/>
      <c r="I1048457" s="56"/>
      <c r="J1048457" s="56"/>
    </row>
    <row r="1048458" spans="1:10" s="53" customFormat="1">
      <c r="A1048458" s="1"/>
      <c r="B1048458" s="56"/>
      <c r="C1048458" s="56"/>
      <c r="D1048458" s="56"/>
      <c r="E1048458" s="56"/>
      <c r="F1048458" s="56"/>
      <c r="G1048458" s="56"/>
      <c r="H1048458" s="56"/>
      <c r="I1048458" s="56"/>
      <c r="J1048458" s="56"/>
    </row>
    <row r="1048459" spans="1:10" s="53" customFormat="1">
      <c r="A1048459" s="1"/>
      <c r="B1048459" s="56"/>
      <c r="C1048459" s="56"/>
      <c r="D1048459" s="56"/>
      <c r="E1048459" s="56"/>
      <c r="F1048459" s="56"/>
      <c r="G1048459" s="56"/>
      <c r="H1048459" s="56"/>
      <c r="I1048459" s="56"/>
      <c r="J1048459" s="56"/>
    </row>
    <row r="1048460" spans="1:10" s="53" customFormat="1">
      <c r="A1048460" s="1"/>
      <c r="B1048460" s="56"/>
      <c r="C1048460" s="56"/>
      <c r="D1048460" s="56"/>
      <c r="E1048460" s="56"/>
      <c r="F1048460" s="56"/>
      <c r="G1048460" s="56"/>
      <c r="H1048460" s="56"/>
      <c r="I1048460" s="56"/>
      <c r="J1048460" s="56"/>
    </row>
    <row r="1048461" spans="1:10" s="53" customFormat="1">
      <c r="A1048461" s="1"/>
      <c r="B1048461" s="56"/>
      <c r="C1048461" s="56"/>
      <c r="D1048461" s="56"/>
      <c r="E1048461" s="56"/>
      <c r="F1048461" s="56"/>
      <c r="G1048461" s="56"/>
      <c r="H1048461" s="56"/>
      <c r="I1048461" s="56"/>
      <c r="J1048461" s="56"/>
    </row>
    <row r="1048462" spans="1:10" s="53" customFormat="1">
      <c r="A1048462" s="1"/>
      <c r="B1048462" s="56"/>
      <c r="C1048462" s="56"/>
      <c r="D1048462" s="56"/>
      <c r="E1048462" s="56"/>
      <c r="F1048462" s="56"/>
      <c r="G1048462" s="56"/>
      <c r="H1048462" s="56"/>
      <c r="I1048462" s="56"/>
      <c r="J1048462" s="56"/>
    </row>
    <row r="1048463" spans="1:10" s="53" customFormat="1">
      <c r="A1048463" s="1"/>
      <c r="B1048463" s="56"/>
      <c r="C1048463" s="56"/>
      <c r="D1048463" s="56"/>
      <c r="E1048463" s="56"/>
      <c r="F1048463" s="56"/>
      <c r="G1048463" s="56"/>
      <c r="H1048463" s="56"/>
      <c r="I1048463" s="56"/>
      <c r="J1048463" s="56"/>
    </row>
    <row r="1048464" spans="1:10" s="53" customFormat="1">
      <c r="A1048464" s="1"/>
      <c r="B1048464" s="56"/>
      <c r="C1048464" s="56"/>
      <c r="D1048464" s="56"/>
      <c r="E1048464" s="56"/>
      <c r="F1048464" s="56"/>
      <c r="G1048464" s="56"/>
      <c r="H1048464" s="56"/>
      <c r="I1048464" s="56"/>
      <c r="J1048464" s="56"/>
    </row>
    <row r="1048465" spans="1:10" s="53" customFormat="1">
      <c r="A1048465" s="1"/>
      <c r="B1048465" s="56"/>
      <c r="C1048465" s="56"/>
      <c r="D1048465" s="56"/>
      <c r="E1048465" s="56"/>
      <c r="F1048465" s="56"/>
      <c r="G1048465" s="56"/>
      <c r="H1048465" s="56"/>
      <c r="I1048465" s="56"/>
      <c r="J1048465" s="56"/>
    </row>
    <row r="1048466" spans="1:10" s="53" customFormat="1">
      <c r="A1048466" s="1"/>
      <c r="B1048466" s="56"/>
      <c r="C1048466" s="56"/>
      <c r="D1048466" s="56"/>
      <c r="E1048466" s="56"/>
      <c r="F1048466" s="56"/>
      <c r="G1048466" s="56"/>
      <c r="H1048466" s="56"/>
      <c r="I1048466" s="56"/>
      <c r="J1048466" s="56"/>
    </row>
    <row r="1048467" spans="1:10" s="53" customFormat="1">
      <c r="A1048467" s="1"/>
      <c r="B1048467" s="56"/>
      <c r="C1048467" s="56"/>
      <c r="D1048467" s="56"/>
      <c r="E1048467" s="56"/>
      <c r="F1048467" s="56"/>
      <c r="G1048467" s="56"/>
      <c r="H1048467" s="56"/>
      <c r="I1048467" s="56"/>
      <c r="J1048467" s="56"/>
    </row>
    <row r="1048468" spans="1:10" s="53" customFormat="1">
      <c r="A1048468" s="1"/>
      <c r="B1048468" s="56"/>
      <c r="C1048468" s="56"/>
      <c r="D1048468" s="56"/>
      <c r="E1048468" s="56"/>
      <c r="F1048468" s="56"/>
      <c r="G1048468" s="56"/>
      <c r="H1048468" s="56"/>
      <c r="I1048468" s="56"/>
      <c r="J1048468" s="56"/>
    </row>
    <row r="1048469" spans="1:10" s="53" customFormat="1">
      <c r="A1048469" s="1"/>
      <c r="B1048469" s="56"/>
      <c r="C1048469" s="56"/>
      <c r="D1048469" s="56"/>
      <c r="E1048469" s="56"/>
      <c r="F1048469" s="56"/>
      <c r="G1048469" s="56"/>
      <c r="H1048469" s="56"/>
      <c r="I1048469" s="56"/>
      <c r="J1048469" s="56"/>
    </row>
    <row r="1048470" spans="1:10" s="53" customFormat="1">
      <c r="A1048470" s="1"/>
      <c r="B1048470" s="56"/>
      <c r="C1048470" s="56"/>
      <c r="D1048470" s="56"/>
      <c r="E1048470" s="56"/>
      <c r="F1048470" s="56"/>
      <c r="G1048470" s="56"/>
      <c r="H1048470" s="56"/>
      <c r="I1048470" s="56"/>
      <c r="J1048470" s="56"/>
    </row>
    <row r="1048471" spans="1:10" s="53" customFormat="1">
      <c r="A1048471" s="1"/>
      <c r="B1048471" s="56"/>
      <c r="C1048471" s="56"/>
      <c r="D1048471" s="56"/>
      <c r="E1048471" s="56"/>
      <c r="F1048471" s="56"/>
      <c r="G1048471" s="56"/>
      <c r="H1048471" s="56"/>
      <c r="I1048471" s="56"/>
      <c r="J1048471" s="56"/>
    </row>
    <row r="1048472" spans="1:10" s="53" customFormat="1">
      <c r="A1048472" s="1"/>
      <c r="B1048472" s="56"/>
      <c r="C1048472" s="56"/>
      <c r="D1048472" s="56"/>
      <c r="E1048472" s="56"/>
      <c r="F1048472" s="56"/>
      <c r="G1048472" s="56"/>
      <c r="H1048472" s="56"/>
      <c r="I1048472" s="56"/>
      <c r="J1048472" s="56"/>
    </row>
    <row r="1048473" spans="1:10" s="53" customFormat="1">
      <c r="A1048473" s="1"/>
      <c r="B1048473" s="56"/>
      <c r="C1048473" s="56"/>
      <c r="D1048473" s="56"/>
      <c r="E1048473" s="56"/>
      <c r="F1048473" s="56"/>
      <c r="G1048473" s="56"/>
      <c r="H1048473" s="56"/>
      <c r="I1048473" s="56"/>
      <c r="J1048473" s="56"/>
    </row>
    <row r="1048474" spans="1:10" s="53" customFormat="1">
      <c r="A1048474" s="1"/>
      <c r="B1048474" s="56"/>
      <c r="C1048474" s="56"/>
      <c r="D1048474" s="56"/>
      <c r="E1048474" s="56"/>
      <c r="F1048474" s="56"/>
      <c r="G1048474" s="56"/>
      <c r="H1048474" s="56"/>
      <c r="I1048474" s="56"/>
      <c r="J1048474" s="56"/>
    </row>
    <row r="1048475" spans="1:10" s="53" customFormat="1">
      <c r="A1048475" s="1"/>
      <c r="B1048475" s="56"/>
      <c r="C1048475" s="56"/>
      <c r="D1048475" s="56"/>
      <c r="E1048475" s="56"/>
      <c r="F1048475" s="56"/>
      <c r="G1048475" s="56"/>
      <c r="H1048475" s="56"/>
      <c r="I1048475" s="56"/>
      <c r="J1048475" s="56"/>
    </row>
    <row r="1048476" spans="1:10" s="53" customFormat="1">
      <c r="A1048476" s="1"/>
      <c r="B1048476" s="56"/>
      <c r="C1048476" s="56"/>
      <c r="D1048476" s="56"/>
      <c r="E1048476" s="56"/>
      <c r="F1048476" s="56"/>
      <c r="G1048476" s="56"/>
      <c r="H1048476" s="56"/>
      <c r="I1048476" s="56"/>
      <c r="J1048476" s="56"/>
    </row>
    <row r="1048477" spans="1:10" s="53" customFormat="1">
      <c r="A1048477" s="1"/>
      <c r="B1048477" s="56"/>
      <c r="C1048477" s="56"/>
      <c r="D1048477" s="56"/>
      <c r="E1048477" s="56"/>
      <c r="F1048477" s="56"/>
      <c r="G1048477" s="56"/>
      <c r="H1048477" s="56"/>
      <c r="I1048477" s="56"/>
      <c r="J1048477" s="56"/>
    </row>
    <row r="1048478" spans="1:10" s="53" customFormat="1">
      <c r="A1048478" s="1"/>
      <c r="B1048478" s="56"/>
      <c r="C1048478" s="56"/>
      <c r="D1048478" s="56"/>
      <c r="E1048478" s="56"/>
      <c r="F1048478" s="56"/>
      <c r="G1048478" s="56"/>
      <c r="H1048478" s="56"/>
      <c r="I1048478" s="56"/>
      <c r="J1048478" s="56"/>
    </row>
    <row r="1048479" spans="1:10" s="53" customFormat="1">
      <c r="A1048479" s="1"/>
      <c r="B1048479" s="56"/>
      <c r="C1048479" s="56"/>
      <c r="D1048479" s="56"/>
      <c r="E1048479" s="56"/>
      <c r="F1048479" s="56"/>
      <c r="G1048479" s="56"/>
      <c r="H1048479" s="56"/>
      <c r="I1048479" s="56"/>
      <c r="J1048479" s="56"/>
    </row>
    <row r="1048480" spans="1:10" s="53" customFormat="1">
      <c r="A1048480" s="1"/>
      <c r="B1048480" s="56"/>
      <c r="C1048480" s="56"/>
      <c r="D1048480" s="56"/>
      <c r="E1048480" s="56"/>
      <c r="F1048480" s="56"/>
      <c r="G1048480" s="56"/>
      <c r="H1048480" s="56"/>
      <c r="I1048480" s="56"/>
      <c r="J1048480" s="56"/>
    </row>
    <row r="1048481" spans="1:10" s="53" customFormat="1">
      <c r="A1048481" s="1"/>
      <c r="B1048481" s="56"/>
      <c r="C1048481" s="56"/>
      <c r="D1048481" s="56"/>
      <c r="E1048481" s="56"/>
      <c r="F1048481" s="56"/>
      <c r="G1048481" s="56"/>
      <c r="H1048481" s="56"/>
      <c r="I1048481" s="56"/>
      <c r="J1048481" s="56"/>
    </row>
    <row r="1048482" spans="1:10" s="53" customFormat="1">
      <c r="A1048482" s="1"/>
      <c r="B1048482" s="56"/>
      <c r="C1048482" s="56"/>
      <c r="D1048482" s="56"/>
      <c r="E1048482" s="56"/>
      <c r="F1048482" s="56"/>
      <c r="G1048482" s="56"/>
      <c r="H1048482" s="56"/>
      <c r="I1048482" s="56"/>
      <c r="J1048482" s="56"/>
    </row>
    <row r="1048483" spans="1:10" s="53" customFormat="1">
      <c r="A1048483" s="1"/>
      <c r="B1048483" s="56"/>
      <c r="C1048483" s="56"/>
      <c r="D1048483" s="56"/>
      <c r="E1048483" s="56"/>
      <c r="F1048483" s="56"/>
      <c r="G1048483" s="56"/>
      <c r="H1048483" s="56"/>
      <c r="I1048483" s="56"/>
      <c r="J1048483" s="56"/>
    </row>
    <row r="1048484" spans="1:10" s="53" customFormat="1">
      <c r="A1048484" s="1"/>
      <c r="B1048484" s="56"/>
      <c r="C1048484" s="56"/>
      <c r="D1048484" s="56"/>
      <c r="E1048484" s="56"/>
      <c r="F1048484" s="56"/>
      <c r="G1048484" s="56"/>
      <c r="H1048484" s="56"/>
      <c r="I1048484" s="56"/>
      <c r="J1048484" s="56"/>
    </row>
    <row r="1048485" spans="1:10" s="53" customFormat="1">
      <c r="A1048485" s="1"/>
      <c r="B1048485" s="56"/>
      <c r="C1048485" s="56"/>
      <c r="D1048485" s="56"/>
      <c r="E1048485" s="56"/>
      <c r="F1048485" s="56"/>
      <c r="G1048485" s="56"/>
      <c r="H1048485" s="56"/>
      <c r="I1048485" s="56"/>
      <c r="J1048485" s="56"/>
    </row>
    <row r="1048486" spans="1:10" s="53" customFormat="1">
      <c r="A1048486" s="1"/>
      <c r="B1048486" s="56"/>
      <c r="C1048486" s="56"/>
      <c r="D1048486" s="56"/>
      <c r="E1048486" s="56"/>
      <c r="F1048486" s="56"/>
      <c r="G1048486" s="56"/>
      <c r="H1048486" s="56"/>
      <c r="I1048486" s="56"/>
      <c r="J1048486" s="56"/>
    </row>
    <row r="1048487" spans="1:10" s="53" customFormat="1">
      <c r="A1048487" s="1"/>
      <c r="B1048487" s="56"/>
      <c r="C1048487" s="56"/>
      <c r="D1048487" s="56"/>
      <c r="E1048487" s="56"/>
      <c r="F1048487" s="56"/>
      <c r="G1048487" s="56"/>
      <c r="H1048487" s="56"/>
      <c r="I1048487" s="56"/>
      <c r="J1048487" s="56"/>
    </row>
    <row r="1048488" spans="1:10" s="53" customFormat="1">
      <c r="A1048488" s="1"/>
      <c r="B1048488" s="56"/>
      <c r="C1048488" s="56"/>
      <c r="D1048488" s="56"/>
      <c r="E1048488" s="56"/>
      <c r="F1048488" s="56"/>
      <c r="G1048488" s="56"/>
      <c r="H1048488" s="56"/>
      <c r="I1048488" s="56"/>
      <c r="J1048488" s="56"/>
    </row>
    <row r="1048489" spans="1:10" s="53" customFormat="1">
      <c r="A1048489" s="1"/>
      <c r="B1048489" s="56"/>
      <c r="C1048489" s="56"/>
      <c r="D1048489" s="56"/>
      <c r="E1048489" s="56"/>
      <c r="F1048489" s="56"/>
      <c r="G1048489" s="56"/>
      <c r="H1048489" s="56"/>
      <c r="I1048489" s="56"/>
      <c r="J1048489" s="56"/>
    </row>
    <row r="1048490" spans="1:10" s="53" customFormat="1">
      <c r="A1048490" s="1"/>
      <c r="B1048490" s="56"/>
      <c r="C1048490" s="56"/>
      <c r="D1048490" s="56"/>
      <c r="E1048490" s="56"/>
      <c r="F1048490" s="56"/>
      <c r="G1048490" s="56"/>
      <c r="H1048490" s="56"/>
      <c r="I1048490" s="56"/>
      <c r="J1048490" s="56"/>
    </row>
    <row r="1048491" spans="1:10" s="53" customFormat="1">
      <c r="A1048491" s="1"/>
      <c r="B1048491" s="56"/>
      <c r="C1048491" s="56"/>
      <c r="D1048491" s="56"/>
      <c r="E1048491" s="56"/>
      <c r="F1048491" s="56"/>
      <c r="G1048491" s="56"/>
      <c r="H1048491" s="56"/>
      <c r="I1048491" s="56"/>
      <c r="J1048491" s="56"/>
    </row>
    <row r="1048492" spans="1:10" s="53" customFormat="1">
      <c r="A1048492" s="1"/>
      <c r="B1048492" s="56"/>
      <c r="C1048492" s="56"/>
      <c r="D1048492" s="56"/>
      <c r="E1048492" s="56"/>
      <c r="F1048492" s="56"/>
      <c r="G1048492" s="56"/>
      <c r="H1048492" s="56"/>
      <c r="I1048492" s="56"/>
      <c r="J1048492" s="56"/>
    </row>
    <row r="1048493" spans="1:10" s="53" customFormat="1">
      <c r="A1048493" s="1"/>
      <c r="B1048493" s="56"/>
      <c r="C1048493" s="56"/>
      <c r="D1048493" s="56"/>
      <c r="E1048493" s="56"/>
      <c r="F1048493" s="56"/>
      <c r="G1048493" s="56"/>
      <c r="H1048493" s="56"/>
      <c r="I1048493" s="56"/>
      <c r="J1048493" s="56"/>
    </row>
    <row r="1048494" spans="1:10" s="53" customFormat="1">
      <c r="A1048494" s="1"/>
      <c r="B1048494" s="56"/>
      <c r="C1048494" s="56"/>
      <c r="D1048494" s="56"/>
      <c r="E1048494" s="56"/>
      <c r="F1048494" s="56"/>
      <c r="G1048494" s="56"/>
      <c r="H1048494" s="56"/>
      <c r="I1048494" s="56"/>
      <c r="J1048494" s="56"/>
    </row>
    <row r="1048495" spans="1:10" s="53" customFormat="1">
      <c r="A1048495" s="1"/>
      <c r="B1048495" s="56"/>
      <c r="C1048495" s="56"/>
      <c r="D1048495" s="56"/>
      <c r="E1048495" s="56"/>
      <c r="F1048495" s="56"/>
      <c r="G1048495" s="56"/>
      <c r="H1048495" s="56"/>
      <c r="I1048495" s="56"/>
      <c r="J1048495" s="56"/>
    </row>
    <row r="1048496" spans="1:10" s="53" customFormat="1">
      <c r="A1048496" s="1"/>
      <c r="B1048496" s="56"/>
      <c r="C1048496" s="56"/>
      <c r="D1048496" s="56"/>
      <c r="E1048496" s="56"/>
      <c r="F1048496" s="56"/>
      <c r="G1048496" s="56"/>
      <c r="H1048496" s="56"/>
      <c r="I1048496" s="56"/>
      <c r="J1048496" s="56"/>
    </row>
    <row r="1048497" spans="1:10" s="53" customFormat="1">
      <c r="A1048497" s="1"/>
      <c r="B1048497" s="56"/>
      <c r="C1048497" s="56"/>
      <c r="D1048497" s="56"/>
      <c r="E1048497" s="56"/>
      <c r="F1048497" s="56"/>
      <c r="G1048497" s="56"/>
      <c r="H1048497" s="56"/>
      <c r="I1048497" s="56"/>
      <c r="J1048497" s="56"/>
    </row>
    <row r="1048498" spans="1:10" s="53" customFormat="1">
      <c r="A1048498" s="1"/>
      <c r="B1048498" s="56"/>
      <c r="C1048498" s="56"/>
      <c r="D1048498" s="56"/>
      <c r="E1048498" s="56"/>
      <c r="F1048498" s="56"/>
      <c r="G1048498" s="56"/>
      <c r="H1048498" s="56"/>
      <c r="I1048498" s="56"/>
      <c r="J1048498" s="56"/>
    </row>
    <row r="1048499" spans="1:10" s="53" customFormat="1">
      <c r="A1048499" s="1"/>
      <c r="B1048499" s="56"/>
      <c r="C1048499" s="56"/>
      <c r="D1048499" s="56"/>
      <c r="E1048499" s="56"/>
      <c r="F1048499" s="56"/>
      <c r="G1048499" s="56"/>
      <c r="H1048499" s="56"/>
      <c r="I1048499" s="56"/>
      <c r="J1048499" s="56"/>
    </row>
    <row r="1048500" spans="1:10" s="53" customFormat="1">
      <c r="A1048500" s="1"/>
      <c r="B1048500" s="56"/>
      <c r="C1048500" s="56"/>
      <c r="D1048500" s="56"/>
      <c r="E1048500" s="56"/>
      <c r="F1048500" s="56"/>
      <c r="G1048500" s="56"/>
      <c r="H1048500" s="56"/>
      <c r="I1048500" s="56"/>
      <c r="J1048500" s="56"/>
    </row>
    <row r="1048501" spans="1:10" s="53" customFormat="1">
      <c r="A1048501" s="1"/>
      <c r="B1048501" s="56"/>
      <c r="C1048501" s="56"/>
      <c r="D1048501" s="56"/>
      <c r="E1048501" s="56"/>
      <c r="F1048501" s="56"/>
      <c r="G1048501" s="56"/>
      <c r="H1048501" s="56"/>
      <c r="I1048501" s="56"/>
      <c r="J1048501" s="56"/>
    </row>
    <row r="1048502" spans="1:10" s="53" customFormat="1">
      <c r="A1048502" s="1"/>
      <c r="B1048502" s="56"/>
      <c r="C1048502" s="56"/>
      <c r="D1048502" s="56"/>
      <c r="E1048502" s="56"/>
      <c r="F1048502" s="56"/>
      <c r="G1048502" s="56"/>
      <c r="H1048502" s="56"/>
      <c r="I1048502" s="56"/>
      <c r="J1048502" s="56"/>
    </row>
    <row r="1048503" spans="1:10" s="53" customFormat="1">
      <c r="A1048503" s="1"/>
      <c r="B1048503" s="56"/>
      <c r="C1048503" s="56"/>
      <c r="D1048503" s="56"/>
      <c r="E1048503" s="56"/>
      <c r="F1048503" s="56"/>
      <c r="G1048503" s="56"/>
      <c r="H1048503" s="56"/>
      <c r="I1048503" s="56"/>
      <c r="J1048503" s="56"/>
    </row>
    <row r="1048504" spans="1:10" s="53" customFormat="1">
      <c r="A1048504" s="1"/>
      <c r="B1048504" s="56"/>
      <c r="C1048504" s="56"/>
      <c r="D1048504" s="56"/>
      <c r="E1048504" s="56"/>
      <c r="F1048504" s="56"/>
      <c r="G1048504" s="56"/>
      <c r="H1048504" s="56"/>
      <c r="I1048504" s="56"/>
      <c r="J1048504" s="56"/>
    </row>
    <row r="1048505" spans="1:10" s="53" customFormat="1">
      <c r="A1048505" s="1"/>
      <c r="B1048505" s="56"/>
      <c r="C1048505" s="56"/>
      <c r="D1048505" s="56"/>
      <c r="E1048505" s="56"/>
      <c r="F1048505" s="56"/>
      <c r="G1048505" s="56"/>
      <c r="H1048505" s="56"/>
      <c r="I1048505" s="56"/>
      <c r="J1048505" s="56"/>
    </row>
    <row r="1048506" spans="1:10" s="53" customFormat="1">
      <c r="A1048506" s="1"/>
      <c r="B1048506" s="56"/>
      <c r="C1048506" s="56"/>
      <c r="D1048506" s="56"/>
      <c r="E1048506" s="56"/>
      <c r="F1048506" s="56"/>
      <c r="G1048506" s="56"/>
      <c r="H1048506" s="56"/>
      <c r="I1048506" s="56"/>
      <c r="J1048506" s="56"/>
    </row>
    <row r="1048507" spans="1:10" s="53" customFormat="1">
      <c r="A1048507" s="1"/>
      <c r="B1048507" s="56"/>
      <c r="C1048507" s="56"/>
      <c r="D1048507" s="56"/>
      <c r="E1048507" s="56"/>
      <c r="F1048507" s="56"/>
      <c r="G1048507" s="56"/>
      <c r="H1048507" s="56"/>
      <c r="I1048507" s="56"/>
      <c r="J1048507" s="56"/>
    </row>
    <row r="1048508" spans="1:10" s="53" customFormat="1">
      <c r="A1048508" s="1"/>
      <c r="B1048508" s="56"/>
      <c r="C1048508" s="56"/>
      <c r="D1048508" s="56"/>
      <c r="E1048508" s="56"/>
      <c r="F1048508" s="56"/>
      <c r="G1048508" s="56"/>
      <c r="H1048508" s="56"/>
      <c r="I1048508" s="56"/>
      <c r="J1048508" s="56"/>
    </row>
    <row r="1048509" spans="1:10" s="53" customFormat="1">
      <c r="A1048509" s="1"/>
      <c r="B1048509" s="56"/>
      <c r="C1048509" s="56"/>
      <c r="D1048509" s="56"/>
      <c r="E1048509" s="56"/>
      <c r="F1048509" s="56"/>
      <c r="G1048509" s="56"/>
      <c r="H1048509" s="56"/>
      <c r="I1048509" s="56"/>
      <c r="J1048509" s="56"/>
    </row>
    <row r="1048510" spans="1:10" s="53" customFormat="1">
      <c r="A1048510" s="1"/>
      <c r="B1048510" s="56"/>
      <c r="C1048510" s="56"/>
      <c r="D1048510" s="56"/>
      <c r="E1048510" s="56"/>
      <c r="F1048510" s="56"/>
      <c r="G1048510" s="56"/>
      <c r="H1048510" s="56"/>
      <c r="I1048510" s="56"/>
      <c r="J1048510" s="56"/>
    </row>
    <row r="1048511" spans="1:10" s="53" customFormat="1">
      <c r="A1048511" s="1"/>
      <c r="B1048511" s="56"/>
      <c r="C1048511" s="56"/>
      <c r="D1048511" s="56"/>
      <c r="E1048511" s="56"/>
      <c r="F1048511" s="56"/>
      <c r="G1048511" s="56"/>
      <c r="H1048511" s="56"/>
      <c r="I1048511" s="56"/>
      <c r="J1048511" s="56"/>
    </row>
    <row r="1048512" spans="1:10" s="53" customFormat="1">
      <c r="A1048512" s="1"/>
      <c r="B1048512" s="56"/>
      <c r="C1048512" s="56"/>
      <c r="D1048512" s="56"/>
      <c r="E1048512" s="56"/>
      <c r="F1048512" s="56"/>
      <c r="G1048512" s="56"/>
      <c r="H1048512" s="56"/>
      <c r="I1048512" s="56"/>
      <c r="J1048512" s="56"/>
    </row>
    <row r="1048513" spans="1:10" s="53" customFormat="1">
      <c r="A1048513" s="1"/>
      <c r="B1048513" s="56"/>
      <c r="C1048513" s="56"/>
      <c r="D1048513" s="56"/>
      <c r="E1048513" s="56"/>
      <c r="F1048513" s="56"/>
      <c r="G1048513" s="56"/>
      <c r="H1048513" s="56"/>
      <c r="I1048513" s="56"/>
      <c r="J1048513" s="56"/>
    </row>
    <row r="1048514" spans="1:10" s="53" customFormat="1">
      <c r="A1048514" s="1"/>
      <c r="B1048514" s="56"/>
      <c r="C1048514" s="56"/>
      <c r="D1048514" s="56"/>
      <c r="E1048514" s="56"/>
      <c r="F1048514" s="56"/>
      <c r="G1048514" s="56"/>
      <c r="H1048514" s="56"/>
      <c r="I1048514" s="56"/>
      <c r="J1048514" s="56"/>
    </row>
    <row r="1048515" spans="1:10" s="53" customFormat="1">
      <c r="A1048515" s="1"/>
      <c r="B1048515" s="56"/>
      <c r="C1048515" s="56"/>
      <c r="D1048515" s="56"/>
      <c r="E1048515" s="56"/>
      <c r="F1048515" s="56"/>
      <c r="G1048515" s="56"/>
      <c r="H1048515" s="56"/>
      <c r="I1048515" s="56"/>
      <c r="J1048515" s="56"/>
    </row>
    <row r="1048516" spans="1:10" s="53" customFormat="1">
      <c r="A1048516" s="1"/>
      <c r="B1048516" s="56"/>
      <c r="C1048516" s="56"/>
      <c r="D1048516" s="56"/>
      <c r="E1048516" s="56"/>
      <c r="F1048516" s="56"/>
      <c r="G1048516" s="56"/>
      <c r="H1048516" s="56"/>
      <c r="I1048516" s="56"/>
      <c r="J1048516" s="56"/>
    </row>
    <row r="1048517" spans="1:10" s="53" customFormat="1">
      <c r="A1048517" s="1"/>
      <c r="B1048517" s="56"/>
      <c r="C1048517" s="56"/>
      <c r="D1048517" s="56"/>
      <c r="E1048517" s="56"/>
      <c r="F1048517" s="56"/>
      <c r="G1048517" s="56"/>
      <c r="H1048517" s="56"/>
      <c r="I1048517" s="56"/>
      <c r="J1048517" s="56"/>
    </row>
    <row r="1048518" spans="1:10" s="53" customFormat="1">
      <c r="A1048518" s="1"/>
      <c r="B1048518" s="56"/>
      <c r="C1048518" s="56"/>
      <c r="D1048518" s="56"/>
      <c r="E1048518" s="56"/>
      <c r="F1048518" s="56"/>
      <c r="G1048518" s="56"/>
      <c r="H1048518" s="56"/>
      <c r="I1048518" s="56"/>
      <c r="J1048518" s="56"/>
    </row>
    <row r="1048519" spans="1:10" s="53" customFormat="1">
      <c r="A1048519" s="1"/>
      <c r="B1048519" s="56"/>
      <c r="C1048519" s="56"/>
      <c r="D1048519" s="56"/>
      <c r="E1048519" s="56"/>
      <c r="F1048519" s="56"/>
      <c r="G1048519" s="56"/>
      <c r="H1048519" s="56"/>
      <c r="I1048519" s="56"/>
      <c r="J1048519" s="56"/>
    </row>
    <row r="1048520" spans="1:10" s="53" customFormat="1">
      <c r="A1048520" s="1"/>
      <c r="B1048520" s="56"/>
      <c r="C1048520" s="56"/>
      <c r="D1048520" s="56"/>
      <c r="E1048520" s="56"/>
      <c r="F1048520" s="56"/>
      <c r="G1048520" s="56"/>
      <c r="H1048520" s="56"/>
      <c r="I1048520" s="56"/>
      <c r="J1048520" s="56"/>
    </row>
    <row r="1048521" spans="1:10" s="53" customFormat="1">
      <c r="A1048521" s="1"/>
      <c r="B1048521" s="56"/>
      <c r="C1048521" s="56"/>
      <c r="D1048521" s="56"/>
      <c r="E1048521" s="56"/>
      <c r="F1048521" s="56"/>
      <c r="G1048521" s="56"/>
      <c r="H1048521" s="56"/>
      <c r="I1048521" s="56"/>
      <c r="J1048521" s="56"/>
    </row>
    <row r="1048522" spans="1:10" s="53" customFormat="1">
      <c r="A1048522" s="1"/>
      <c r="B1048522" s="56"/>
      <c r="C1048522" s="56"/>
      <c r="D1048522" s="56"/>
      <c r="E1048522" s="56"/>
      <c r="F1048522" s="56"/>
      <c r="G1048522" s="56"/>
      <c r="H1048522" s="56"/>
      <c r="I1048522" s="56"/>
      <c r="J1048522" s="56"/>
    </row>
    <row r="1048523" spans="1:10" s="53" customFormat="1">
      <c r="A1048523" s="1"/>
      <c r="B1048523" s="56"/>
      <c r="C1048523" s="56"/>
      <c r="D1048523" s="56"/>
      <c r="E1048523" s="56"/>
      <c r="F1048523" s="56"/>
      <c r="G1048523" s="56"/>
      <c r="H1048523" s="56"/>
      <c r="I1048523" s="56"/>
      <c r="J1048523" s="56"/>
    </row>
    <row r="1048524" spans="1:10" s="53" customFormat="1">
      <c r="A1048524" s="1"/>
      <c r="B1048524" s="56"/>
      <c r="C1048524" s="56"/>
      <c r="D1048524" s="56"/>
      <c r="E1048524" s="56"/>
      <c r="F1048524" s="56"/>
      <c r="G1048524" s="56"/>
      <c r="H1048524" s="56"/>
      <c r="I1048524" s="56"/>
      <c r="J1048524" s="56"/>
    </row>
    <row r="1048525" spans="1:10" s="53" customFormat="1">
      <c r="A1048525" s="1"/>
      <c r="B1048525" s="56"/>
      <c r="C1048525" s="56"/>
      <c r="D1048525" s="56"/>
      <c r="E1048525" s="56"/>
      <c r="F1048525" s="56"/>
      <c r="G1048525" s="56"/>
      <c r="H1048525" s="56"/>
      <c r="I1048525" s="56"/>
      <c r="J1048525" s="56"/>
    </row>
    <row r="1048526" spans="1:10" s="53" customFormat="1">
      <c r="A1048526" s="1"/>
      <c r="B1048526" s="56"/>
      <c r="C1048526" s="56"/>
      <c r="D1048526" s="56"/>
      <c r="E1048526" s="56"/>
      <c r="F1048526" s="56"/>
      <c r="G1048526" s="56"/>
      <c r="H1048526" s="56"/>
      <c r="I1048526" s="56"/>
      <c r="J1048526" s="56"/>
    </row>
    <row r="1048527" spans="1:10" s="53" customFormat="1">
      <c r="A1048527" s="1"/>
      <c r="B1048527" s="56"/>
      <c r="C1048527" s="56"/>
      <c r="D1048527" s="56"/>
      <c r="E1048527" s="56"/>
      <c r="F1048527" s="56"/>
      <c r="G1048527" s="56"/>
      <c r="H1048527" s="56"/>
      <c r="I1048527" s="56"/>
      <c r="J1048527" s="56"/>
    </row>
    <row r="1048528" spans="1:10" s="53" customFormat="1">
      <c r="A1048528" s="1"/>
      <c r="B1048528" s="56"/>
      <c r="C1048528" s="56"/>
      <c r="D1048528" s="56"/>
      <c r="E1048528" s="56"/>
      <c r="F1048528" s="56"/>
      <c r="G1048528" s="56"/>
      <c r="H1048528" s="56"/>
      <c r="I1048528" s="56"/>
      <c r="J1048528" s="56"/>
    </row>
    <row r="1048529" spans="1:10" s="53" customFormat="1">
      <c r="A1048529" s="1"/>
      <c r="B1048529" s="56"/>
      <c r="C1048529" s="56"/>
      <c r="D1048529" s="56"/>
      <c r="E1048529" s="56"/>
      <c r="F1048529" s="56"/>
      <c r="G1048529" s="56"/>
      <c r="H1048529" s="56"/>
      <c r="I1048529" s="56"/>
      <c r="J1048529" s="56"/>
    </row>
    <row r="1048530" spans="1:10" s="53" customFormat="1">
      <c r="A1048530" s="1"/>
      <c r="B1048530" s="56"/>
      <c r="C1048530" s="56"/>
      <c r="D1048530" s="56"/>
      <c r="E1048530" s="56"/>
      <c r="F1048530" s="56"/>
      <c r="G1048530" s="56"/>
      <c r="H1048530" s="56"/>
      <c r="I1048530" s="56"/>
      <c r="J1048530" s="56"/>
    </row>
    <row r="1048531" spans="1:10" s="53" customFormat="1">
      <c r="A1048531" s="1"/>
      <c r="B1048531" s="56"/>
      <c r="C1048531" s="56"/>
      <c r="D1048531" s="56"/>
      <c r="E1048531" s="56"/>
      <c r="F1048531" s="56"/>
      <c r="G1048531" s="56"/>
      <c r="H1048531" s="56"/>
      <c r="I1048531" s="56"/>
      <c r="J1048531" s="56"/>
    </row>
    <row r="1048532" spans="1:10" s="53" customFormat="1">
      <c r="A1048532" s="1"/>
      <c r="B1048532" s="56"/>
      <c r="C1048532" s="56"/>
      <c r="D1048532" s="56"/>
      <c r="E1048532" s="56"/>
      <c r="F1048532" s="56"/>
      <c r="G1048532" s="56"/>
      <c r="H1048532" s="56"/>
      <c r="I1048532" s="56"/>
      <c r="J1048532" s="56"/>
    </row>
    <row r="1048533" spans="1:10" s="53" customFormat="1">
      <c r="A1048533" s="1"/>
      <c r="B1048533" s="56"/>
      <c r="C1048533" s="56"/>
      <c r="D1048533" s="56"/>
      <c r="E1048533" s="56"/>
      <c r="F1048533" s="56"/>
      <c r="G1048533" s="56"/>
      <c r="H1048533" s="56"/>
      <c r="I1048533" s="56"/>
      <c r="J1048533" s="56"/>
    </row>
    <row r="1048534" spans="1:10" s="53" customFormat="1">
      <c r="A1048534" s="1"/>
      <c r="B1048534" s="56"/>
      <c r="C1048534" s="56"/>
      <c r="D1048534" s="56"/>
      <c r="E1048534" s="56"/>
      <c r="F1048534" s="56"/>
      <c r="G1048534" s="56"/>
      <c r="H1048534" s="56"/>
      <c r="I1048534" s="56"/>
      <c r="J1048534" s="56"/>
    </row>
    <row r="1048535" spans="1:10" s="53" customFormat="1">
      <c r="A1048535" s="1"/>
      <c r="B1048535" s="56"/>
      <c r="C1048535" s="56"/>
      <c r="D1048535" s="56"/>
      <c r="E1048535" s="56"/>
      <c r="F1048535" s="56"/>
      <c r="G1048535" s="56"/>
      <c r="H1048535" s="56"/>
      <c r="I1048535" s="56"/>
      <c r="J1048535" s="56"/>
    </row>
    <row r="1048536" spans="1:10" s="53" customFormat="1">
      <c r="A1048536" s="1"/>
      <c r="B1048536" s="56"/>
      <c r="C1048536" s="56"/>
      <c r="D1048536" s="56"/>
      <c r="E1048536" s="56"/>
      <c r="F1048536" s="56"/>
      <c r="G1048536" s="56"/>
      <c r="H1048536" s="56"/>
      <c r="I1048536" s="56"/>
      <c r="J1048536" s="56"/>
    </row>
    <row r="1048537" spans="1:10" s="53" customFormat="1">
      <c r="A1048537" s="1"/>
      <c r="B1048537" s="56"/>
      <c r="C1048537" s="56"/>
      <c r="D1048537" s="56"/>
      <c r="E1048537" s="56"/>
      <c r="F1048537" s="56"/>
      <c r="G1048537" s="56"/>
      <c r="H1048537" s="56"/>
      <c r="I1048537" s="56"/>
      <c r="J1048537" s="56"/>
    </row>
    <row r="1048538" spans="1:10" s="53" customFormat="1">
      <c r="A1048538" s="1"/>
      <c r="B1048538" s="56"/>
      <c r="C1048538" s="56"/>
      <c r="D1048538" s="56"/>
      <c r="E1048538" s="56"/>
      <c r="F1048538" s="56"/>
      <c r="G1048538" s="56"/>
      <c r="H1048538" s="56"/>
      <c r="I1048538" s="56"/>
      <c r="J1048538" s="56"/>
    </row>
    <row r="1048539" spans="1:10" s="53" customFormat="1">
      <c r="A1048539" s="1"/>
      <c r="B1048539" s="56"/>
      <c r="C1048539" s="56"/>
      <c r="D1048539" s="56"/>
      <c r="E1048539" s="56"/>
      <c r="F1048539" s="56"/>
      <c r="G1048539" s="56"/>
      <c r="H1048539" s="56"/>
      <c r="I1048539" s="56"/>
      <c r="J1048539" s="56"/>
    </row>
    <row r="1048540" spans="1:10" s="53" customFormat="1">
      <c r="A1048540" s="1"/>
      <c r="B1048540" s="56"/>
      <c r="C1048540" s="56"/>
      <c r="D1048540" s="56"/>
      <c r="E1048540" s="56"/>
      <c r="F1048540" s="56"/>
      <c r="G1048540" s="56"/>
      <c r="H1048540" s="56"/>
      <c r="I1048540" s="56"/>
      <c r="J1048540" s="56"/>
    </row>
    <row r="1048541" spans="1:10" s="53" customFormat="1">
      <c r="A1048541" s="1"/>
      <c r="B1048541" s="56"/>
      <c r="C1048541" s="56"/>
      <c r="D1048541" s="56"/>
      <c r="E1048541" s="56"/>
      <c r="F1048541" s="56"/>
      <c r="G1048541" s="56"/>
      <c r="H1048541" s="56"/>
      <c r="I1048541" s="56"/>
      <c r="J1048541" s="56"/>
    </row>
    <row r="1048542" spans="1:10" s="53" customFormat="1">
      <c r="A1048542" s="1"/>
      <c r="B1048542" s="56"/>
      <c r="C1048542" s="56"/>
      <c r="D1048542" s="56"/>
      <c r="E1048542" s="56"/>
      <c r="F1048542" s="56"/>
      <c r="G1048542" s="56"/>
      <c r="H1048542" s="56"/>
      <c r="I1048542" s="56"/>
      <c r="J1048542" s="56"/>
    </row>
    <row r="1048543" spans="1:10" s="53" customFormat="1">
      <c r="A1048543" s="1"/>
      <c r="B1048543" s="56"/>
      <c r="C1048543" s="56"/>
      <c r="D1048543" s="56"/>
      <c r="E1048543" s="56"/>
      <c r="F1048543" s="56"/>
      <c r="G1048543" s="56"/>
      <c r="H1048543" s="56"/>
      <c r="I1048543" s="56"/>
      <c r="J1048543" s="56"/>
    </row>
    <row r="1048544" spans="1:10" s="53" customFormat="1">
      <c r="A1048544" s="1"/>
      <c r="B1048544" s="56"/>
      <c r="C1048544" s="56"/>
      <c r="D1048544" s="56"/>
      <c r="E1048544" s="56"/>
      <c r="F1048544" s="56"/>
      <c r="G1048544" s="56"/>
      <c r="H1048544" s="56"/>
      <c r="I1048544" s="56"/>
      <c r="J1048544" s="56"/>
    </row>
    <row r="1048545" spans="1:10" s="53" customFormat="1">
      <c r="A1048545" s="1"/>
      <c r="B1048545" s="56"/>
      <c r="C1048545" s="56"/>
      <c r="D1048545" s="56"/>
      <c r="E1048545" s="56"/>
      <c r="F1048545" s="56"/>
      <c r="G1048545" s="56"/>
      <c r="H1048545" s="56"/>
      <c r="I1048545" s="56"/>
      <c r="J1048545" s="56"/>
    </row>
    <row r="1048546" spans="1:10" s="53" customFormat="1">
      <c r="A1048546" s="1"/>
      <c r="B1048546" s="56"/>
      <c r="C1048546" s="56"/>
      <c r="D1048546" s="56"/>
      <c r="E1048546" s="56"/>
      <c r="F1048546" s="56"/>
      <c r="G1048546" s="56"/>
      <c r="H1048546" s="56"/>
      <c r="I1048546" s="56"/>
      <c r="J1048546" s="56"/>
    </row>
    <row r="1048547" spans="1:10" s="53" customFormat="1">
      <c r="A1048547" s="1"/>
      <c r="B1048547" s="56"/>
      <c r="C1048547" s="56"/>
      <c r="D1048547" s="56"/>
      <c r="E1048547" s="56"/>
      <c r="F1048547" s="56"/>
      <c r="G1048547" s="56"/>
      <c r="H1048547" s="56"/>
      <c r="I1048547" s="56"/>
      <c r="J1048547" s="56"/>
    </row>
    <row r="1048548" spans="1:10" s="53" customFormat="1">
      <c r="A1048548" s="1"/>
      <c r="B1048548" s="56"/>
      <c r="C1048548" s="56"/>
      <c r="D1048548" s="56"/>
      <c r="E1048548" s="56"/>
      <c r="F1048548" s="56"/>
      <c r="G1048548" s="56"/>
      <c r="H1048548" s="56"/>
      <c r="I1048548" s="56"/>
      <c r="J1048548" s="56"/>
    </row>
    <row r="1048549" spans="1:10" s="53" customFormat="1">
      <c r="A1048549" s="1"/>
      <c r="B1048549" s="56"/>
      <c r="C1048549" s="56"/>
      <c r="D1048549" s="56"/>
      <c r="E1048549" s="56"/>
      <c r="F1048549" s="56"/>
      <c r="G1048549" s="56"/>
      <c r="H1048549" s="56"/>
      <c r="I1048549" s="56"/>
      <c r="J1048549" s="56"/>
    </row>
    <row r="1048550" spans="1:10" s="53" customFormat="1">
      <c r="A1048550" s="1"/>
      <c r="B1048550" s="56"/>
      <c r="C1048550" s="56"/>
      <c r="D1048550" s="56"/>
      <c r="E1048550" s="56"/>
      <c r="F1048550" s="56"/>
      <c r="G1048550" s="56"/>
      <c r="H1048550" s="56"/>
      <c r="I1048550" s="56"/>
      <c r="J1048550" s="56"/>
    </row>
    <row r="1048551" spans="1:10" s="53" customFormat="1">
      <c r="A1048551" s="1"/>
      <c r="B1048551" s="56"/>
      <c r="C1048551" s="56"/>
      <c r="D1048551" s="56"/>
      <c r="E1048551" s="56"/>
      <c r="F1048551" s="56"/>
      <c r="G1048551" s="56"/>
      <c r="H1048551" s="56"/>
      <c r="I1048551" s="56"/>
      <c r="J1048551" s="56"/>
    </row>
    <row r="1048552" spans="1:10" s="53" customFormat="1">
      <c r="A1048552" s="1"/>
      <c r="B1048552" s="56"/>
      <c r="C1048552" s="56"/>
      <c r="D1048552" s="56"/>
      <c r="E1048552" s="56"/>
      <c r="F1048552" s="56"/>
      <c r="G1048552" s="56"/>
      <c r="H1048552" s="56"/>
      <c r="I1048552" s="56"/>
      <c r="J1048552" s="56"/>
    </row>
    <row r="1048553" spans="1:10" s="53" customFormat="1">
      <c r="A1048553" s="1"/>
      <c r="B1048553" s="56"/>
      <c r="C1048553" s="56"/>
      <c r="D1048553" s="56"/>
      <c r="E1048553" s="56"/>
      <c r="F1048553" s="56"/>
      <c r="G1048553" s="56"/>
      <c r="H1048553" s="56"/>
      <c r="I1048553" s="56"/>
      <c r="J1048553" s="56"/>
    </row>
    <row r="1048554" spans="1:10" s="53" customFormat="1">
      <c r="A1048554" s="1"/>
      <c r="B1048554" s="56"/>
      <c r="C1048554" s="56"/>
      <c r="D1048554" s="56"/>
      <c r="E1048554" s="56"/>
      <c r="F1048554" s="56"/>
      <c r="G1048554" s="56"/>
      <c r="H1048554" s="56"/>
      <c r="I1048554" s="56"/>
      <c r="J1048554" s="56"/>
    </row>
    <row r="1048555" spans="1:10" s="53" customFormat="1">
      <c r="A1048555" s="1"/>
      <c r="B1048555" s="56"/>
      <c r="C1048555" s="56"/>
      <c r="D1048555" s="56"/>
      <c r="E1048555" s="56"/>
      <c r="F1048555" s="56"/>
      <c r="G1048555" s="56"/>
      <c r="H1048555" s="56"/>
      <c r="I1048555" s="56"/>
      <c r="J1048555" s="56"/>
    </row>
    <row r="1048556" spans="1:10" s="53" customFormat="1">
      <c r="A1048556" s="1"/>
      <c r="B1048556" s="56"/>
      <c r="C1048556" s="56"/>
      <c r="D1048556" s="56"/>
      <c r="E1048556" s="56"/>
      <c r="F1048556" s="56"/>
      <c r="G1048556" s="56"/>
      <c r="H1048556" s="56"/>
      <c r="I1048556" s="56"/>
      <c r="J1048556" s="56"/>
    </row>
    <row r="1048557" spans="1:10" s="53" customFormat="1">
      <c r="A1048557" s="1"/>
      <c r="B1048557" s="56"/>
      <c r="C1048557" s="56"/>
      <c r="D1048557" s="56"/>
      <c r="E1048557" s="56"/>
      <c r="F1048557" s="56"/>
      <c r="G1048557" s="56"/>
      <c r="H1048557" s="56"/>
      <c r="I1048557" s="56"/>
      <c r="J1048557" s="56"/>
    </row>
    <row r="1048558" spans="1:10" s="53" customFormat="1">
      <c r="A1048558" s="1"/>
      <c r="B1048558" s="56"/>
      <c r="C1048558" s="56"/>
      <c r="D1048558" s="56"/>
      <c r="E1048558" s="56"/>
      <c r="F1048558" s="56"/>
      <c r="G1048558" s="56"/>
      <c r="H1048558" s="56"/>
      <c r="I1048558" s="56"/>
      <c r="J1048558" s="56"/>
    </row>
    <row r="1048559" spans="1:10" s="53" customFormat="1">
      <c r="A1048559" s="1"/>
      <c r="B1048559" s="56"/>
      <c r="C1048559" s="56"/>
      <c r="D1048559" s="56"/>
      <c r="E1048559" s="56"/>
      <c r="F1048559" s="56"/>
      <c r="G1048559" s="56"/>
      <c r="H1048559" s="56"/>
      <c r="I1048559" s="56"/>
      <c r="J1048559" s="56"/>
    </row>
    <row r="1048560" spans="1:10" s="53" customFormat="1">
      <c r="A1048560" s="1"/>
      <c r="B1048560" s="56"/>
      <c r="C1048560" s="56"/>
      <c r="D1048560" s="56"/>
      <c r="E1048560" s="56"/>
      <c r="F1048560" s="56"/>
      <c r="G1048560" s="56"/>
      <c r="H1048560" s="56"/>
      <c r="I1048560" s="56"/>
      <c r="J1048560" s="56"/>
    </row>
    <row r="1048561" spans="1:10" s="53" customFormat="1">
      <c r="A1048561" s="1"/>
      <c r="B1048561" s="56"/>
      <c r="C1048561" s="56"/>
      <c r="D1048561" s="56"/>
      <c r="E1048561" s="56"/>
      <c r="F1048561" s="56"/>
      <c r="G1048561" s="56"/>
      <c r="H1048561" s="56"/>
      <c r="I1048561" s="56"/>
      <c r="J1048561" s="56"/>
    </row>
    <row r="1048562" spans="1:10" s="53" customFormat="1">
      <c r="A1048562" s="1"/>
      <c r="B1048562" s="56"/>
      <c r="C1048562" s="56"/>
      <c r="D1048562" s="56"/>
      <c r="E1048562" s="56"/>
      <c r="F1048562" s="56"/>
      <c r="G1048562" s="56"/>
      <c r="H1048562" s="56"/>
      <c r="I1048562" s="56"/>
      <c r="J1048562" s="56"/>
    </row>
    <row r="1048563" spans="1:10" s="53" customFormat="1">
      <c r="A1048563" s="1"/>
      <c r="B1048563" s="56"/>
      <c r="C1048563" s="56"/>
      <c r="D1048563" s="56"/>
      <c r="E1048563" s="56"/>
      <c r="F1048563" s="56"/>
      <c r="G1048563" s="56"/>
      <c r="H1048563" s="56"/>
      <c r="I1048563" s="56"/>
      <c r="J1048563" s="56"/>
    </row>
    <row r="1048564" spans="1:10" s="53" customFormat="1">
      <c r="A1048564" s="1"/>
      <c r="B1048564" s="56"/>
      <c r="C1048564" s="56"/>
      <c r="D1048564" s="56"/>
      <c r="E1048564" s="56"/>
      <c r="F1048564" s="56"/>
      <c r="G1048564" s="56"/>
      <c r="H1048564" s="56"/>
      <c r="I1048564" s="56"/>
      <c r="J1048564" s="56"/>
    </row>
    <row r="1048565" spans="1:10" s="53" customFormat="1">
      <c r="A1048565" s="1"/>
      <c r="B1048565" s="56"/>
      <c r="C1048565" s="56"/>
      <c r="D1048565" s="56"/>
      <c r="E1048565" s="56"/>
      <c r="F1048565" s="56"/>
      <c r="G1048565" s="56"/>
      <c r="H1048565" s="56"/>
      <c r="I1048565" s="56"/>
      <c r="J1048565" s="56"/>
    </row>
    <row r="1048566" spans="1:10" s="53" customFormat="1">
      <c r="A1048566" s="1"/>
      <c r="B1048566" s="56"/>
      <c r="C1048566" s="56"/>
      <c r="D1048566" s="56"/>
      <c r="E1048566" s="56"/>
      <c r="F1048566" s="56"/>
      <c r="G1048566" s="56"/>
      <c r="H1048566" s="56"/>
      <c r="I1048566" s="56"/>
      <c r="J1048566" s="56"/>
    </row>
    <row r="1048567" spans="1:10" s="53" customFormat="1">
      <c r="A1048567" s="1"/>
      <c r="B1048567" s="56"/>
      <c r="C1048567" s="56"/>
      <c r="D1048567" s="56"/>
      <c r="E1048567" s="56"/>
      <c r="F1048567" s="56"/>
      <c r="G1048567" s="56"/>
      <c r="H1048567" s="56"/>
      <c r="I1048567" s="56"/>
      <c r="J1048567" s="56"/>
    </row>
    <row r="1048568" spans="1:10" s="53" customFormat="1">
      <c r="A1048568" s="1"/>
      <c r="B1048568" s="56"/>
      <c r="C1048568" s="56"/>
      <c r="D1048568" s="56"/>
      <c r="E1048568" s="56"/>
      <c r="F1048568" s="56"/>
      <c r="G1048568" s="56"/>
      <c r="H1048568" s="56"/>
      <c r="I1048568" s="56"/>
      <c r="J1048568" s="56"/>
    </row>
  </sheetData>
  <mergeCells count="10">
    <mergeCell ref="A2:J2"/>
    <mergeCell ref="F4:G4"/>
    <mergeCell ref="A4:A5"/>
    <mergeCell ref="B4:B5"/>
    <mergeCell ref="C4:C5"/>
    <mergeCell ref="D4:D5"/>
    <mergeCell ref="E4:E5"/>
    <mergeCell ref="H4:H5"/>
    <mergeCell ref="I4:I5"/>
    <mergeCell ref="J4:J5"/>
  </mergeCells>
  <phoneticPr fontId="38" type="noConversion"/>
  <pageMargins left="0.74803149606299202" right="0.74803149606299202" top="0.64" bottom="0.64" header="0.511811023622047" footer="0.511811023622047"/>
  <pageSetup paperSize="9"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sqref="A1:XFD1048576"/>
    </sheetView>
  </sheetViews>
  <sheetFormatPr defaultColWidth="9" defaultRowHeight="13.5"/>
  <cols>
    <col min="1" max="1" width="17.25" style="38" customWidth="1"/>
    <col min="2" max="2" width="10" style="38" customWidth="1"/>
    <col min="3" max="7" width="18" style="38" customWidth="1"/>
    <col min="8" max="8" width="18" style="39" customWidth="1"/>
    <col min="9" max="9" width="6.75" style="38" customWidth="1"/>
    <col min="10" max="10" width="5.375" style="38" customWidth="1"/>
    <col min="11" max="16384" width="9" style="38"/>
  </cols>
  <sheetData>
    <row r="1" spans="1:8" ht="32.25" customHeight="1">
      <c r="A1" s="131" t="s">
        <v>307</v>
      </c>
      <c r="B1" s="131"/>
      <c r="C1" s="131"/>
      <c r="D1" s="131"/>
      <c r="E1" s="131"/>
      <c r="F1" s="131"/>
      <c r="G1" s="131"/>
      <c r="H1" s="131"/>
    </row>
    <row r="2" spans="1:8" ht="21.75" customHeight="1">
      <c r="A2" s="134" t="s">
        <v>308</v>
      </c>
      <c r="B2" s="132" t="s">
        <v>10</v>
      </c>
      <c r="C2" s="132"/>
      <c r="D2" s="132"/>
      <c r="E2" s="132"/>
      <c r="F2" s="132"/>
      <c r="G2" s="132"/>
      <c r="H2" s="132"/>
    </row>
    <row r="3" spans="1:8" ht="12.95" customHeight="1">
      <c r="A3" s="135"/>
      <c r="B3" s="40" t="s">
        <v>309</v>
      </c>
      <c r="C3" s="41" t="s">
        <v>310</v>
      </c>
      <c r="D3" s="41" t="s">
        <v>311</v>
      </c>
      <c r="E3" s="41" t="s">
        <v>312</v>
      </c>
      <c r="F3" s="41" t="s">
        <v>313</v>
      </c>
      <c r="G3" s="41" t="s">
        <v>314</v>
      </c>
      <c r="H3" s="42" t="s">
        <v>11</v>
      </c>
    </row>
    <row r="4" spans="1:8" ht="16.5" customHeight="1">
      <c r="A4" s="43" t="s">
        <v>315</v>
      </c>
      <c r="B4" s="44"/>
      <c r="C4" s="44"/>
      <c r="D4" s="44"/>
      <c r="E4" s="44"/>
      <c r="F4" s="45"/>
      <c r="G4" s="46">
        <v>94</v>
      </c>
      <c r="H4" s="47">
        <f t="shared" ref="H4:H26" si="0">SUM(C4:G4)</f>
        <v>94</v>
      </c>
    </row>
    <row r="5" spans="1:8" ht="16.5" customHeight="1">
      <c r="A5" s="43" t="s">
        <v>43</v>
      </c>
      <c r="B5" s="48">
        <v>1</v>
      </c>
      <c r="C5" s="49">
        <v>700</v>
      </c>
      <c r="D5" s="46">
        <v>50</v>
      </c>
      <c r="E5" s="46">
        <v>50</v>
      </c>
      <c r="F5" s="46">
        <v>20</v>
      </c>
      <c r="G5" s="46">
        <v>20</v>
      </c>
      <c r="H5" s="47">
        <f t="shared" si="0"/>
        <v>840</v>
      </c>
    </row>
    <row r="6" spans="1:8" ht="16.5" customHeight="1">
      <c r="A6" s="43" t="s">
        <v>46</v>
      </c>
      <c r="B6" s="48">
        <v>9</v>
      </c>
      <c r="C6" s="49">
        <v>300</v>
      </c>
      <c r="D6" s="46"/>
      <c r="E6" s="46">
        <v>50</v>
      </c>
      <c r="F6" s="46"/>
      <c r="G6" s="46">
        <v>20</v>
      </c>
      <c r="H6" s="47">
        <f t="shared" si="0"/>
        <v>370</v>
      </c>
    </row>
    <row r="7" spans="1:8" ht="16.5" customHeight="1">
      <c r="A7" s="43" t="s">
        <v>316</v>
      </c>
      <c r="B7" s="48">
        <v>13</v>
      </c>
      <c r="C7" s="49">
        <v>200</v>
      </c>
      <c r="D7" s="46"/>
      <c r="E7" s="46">
        <v>20</v>
      </c>
      <c r="F7" s="46">
        <v>20</v>
      </c>
      <c r="G7" s="46">
        <v>20</v>
      </c>
      <c r="H7" s="47">
        <f t="shared" si="0"/>
        <v>260</v>
      </c>
    </row>
    <row r="8" spans="1:8" ht="16.5" customHeight="1">
      <c r="A8" s="43" t="s">
        <v>48</v>
      </c>
      <c r="B8" s="48">
        <v>3</v>
      </c>
      <c r="C8" s="49">
        <v>600</v>
      </c>
      <c r="D8" s="46">
        <v>50</v>
      </c>
      <c r="E8" s="46">
        <v>50</v>
      </c>
      <c r="F8" s="46">
        <v>20</v>
      </c>
      <c r="G8" s="46">
        <v>20</v>
      </c>
      <c r="H8" s="47">
        <f t="shared" si="0"/>
        <v>740</v>
      </c>
    </row>
    <row r="9" spans="1:8" ht="16.5" customHeight="1">
      <c r="A9" s="43" t="s">
        <v>44</v>
      </c>
      <c r="B9" s="48">
        <v>2</v>
      </c>
      <c r="C9" s="49">
        <v>650</v>
      </c>
      <c r="D9" s="46">
        <v>20</v>
      </c>
      <c r="E9" s="46">
        <v>20</v>
      </c>
      <c r="F9" s="46">
        <v>20</v>
      </c>
      <c r="G9" s="46">
        <v>20</v>
      </c>
      <c r="H9" s="47">
        <f t="shared" si="0"/>
        <v>730</v>
      </c>
    </row>
    <row r="10" spans="1:8" ht="16.5" customHeight="1">
      <c r="A10" s="43" t="s">
        <v>45</v>
      </c>
      <c r="B10" s="48">
        <v>7</v>
      </c>
      <c r="C10" s="49">
        <v>350</v>
      </c>
      <c r="D10" s="46"/>
      <c r="E10" s="46">
        <v>20</v>
      </c>
      <c r="F10" s="46"/>
      <c r="G10" s="46">
        <v>20</v>
      </c>
      <c r="H10" s="47">
        <f t="shared" si="0"/>
        <v>390</v>
      </c>
    </row>
    <row r="11" spans="1:8" ht="16.5" customHeight="1">
      <c r="A11" s="43" t="s">
        <v>49</v>
      </c>
      <c r="B11" s="48">
        <v>12</v>
      </c>
      <c r="C11" s="49">
        <v>225</v>
      </c>
      <c r="D11" s="46"/>
      <c r="E11" s="46"/>
      <c r="F11" s="46">
        <v>20</v>
      </c>
      <c r="G11" s="46">
        <v>20</v>
      </c>
      <c r="H11" s="47">
        <f t="shared" si="0"/>
        <v>265</v>
      </c>
    </row>
    <row r="12" spans="1:8" ht="16.5" customHeight="1">
      <c r="A12" s="43" t="s">
        <v>50</v>
      </c>
      <c r="B12" s="48">
        <v>5</v>
      </c>
      <c r="C12" s="49">
        <v>400</v>
      </c>
      <c r="D12" s="46"/>
      <c r="E12" s="46">
        <v>50</v>
      </c>
      <c r="F12" s="46"/>
      <c r="G12" s="46">
        <v>20</v>
      </c>
      <c r="H12" s="47">
        <f t="shared" si="0"/>
        <v>470</v>
      </c>
    </row>
    <row r="13" spans="1:8" ht="16.5" customHeight="1">
      <c r="A13" s="43" t="s">
        <v>51</v>
      </c>
      <c r="B13" s="48">
        <v>15</v>
      </c>
      <c r="C13" s="49">
        <v>150</v>
      </c>
      <c r="D13" s="46"/>
      <c r="E13" s="46">
        <v>50</v>
      </c>
      <c r="F13" s="46"/>
      <c r="G13" s="46">
        <v>20</v>
      </c>
      <c r="H13" s="47">
        <f t="shared" si="0"/>
        <v>220</v>
      </c>
    </row>
    <row r="14" spans="1:8" ht="16.5" customHeight="1">
      <c r="A14" s="43" t="s">
        <v>52</v>
      </c>
      <c r="B14" s="48">
        <v>11</v>
      </c>
      <c r="C14" s="49">
        <v>250</v>
      </c>
      <c r="D14" s="46">
        <v>20</v>
      </c>
      <c r="E14" s="46">
        <v>20</v>
      </c>
      <c r="F14" s="46"/>
      <c r="G14" s="46">
        <v>20</v>
      </c>
      <c r="H14" s="47">
        <f t="shared" si="0"/>
        <v>310</v>
      </c>
    </row>
    <row r="15" spans="1:8" ht="16.5" customHeight="1">
      <c r="A15" s="43" t="s">
        <v>53</v>
      </c>
      <c r="B15" s="48">
        <v>16</v>
      </c>
      <c r="C15" s="49">
        <v>125</v>
      </c>
      <c r="D15" s="46"/>
      <c r="E15" s="46"/>
      <c r="F15" s="46"/>
      <c r="G15" s="46">
        <v>20</v>
      </c>
      <c r="H15" s="47">
        <f t="shared" si="0"/>
        <v>145</v>
      </c>
    </row>
    <row r="16" spans="1:8" ht="16.5" customHeight="1">
      <c r="A16" s="43" t="s">
        <v>59</v>
      </c>
      <c r="B16" s="48">
        <v>4</v>
      </c>
      <c r="C16" s="49">
        <v>550</v>
      </c>
      <c r="D16" s="46">
        <v>50</v>
      </c>
      <c r="E16" s="46">
        <v>50</v>
      </c>
      <c r="F16" s="46"/>
      <c r="G16" s="46">
        <v>20</v>
      </c>
      <c r="H16" s="47">
        <f t="shared" si="0"/>
        <v>670</v>
      </c>
    </row>
    <row r="17" spans="1:8" ht="16.5" customHeight="1">
      <c r="A17" s="43" t="s">
        <v>54</v>
      </c>
      <c r="B17" s="48">
        <v>10</v>
      </c>
      <c r="C17" s="49">
        <v>275</v>
      </c>
      <c r="D17" s="46">
        <v>20</v>
      </c>
      <c r="E17" s="46"/>
      <c r="F17" s="46"/>
      <c r="G17" s="46">
        <v>20</v>
      </c>
      <c r="H17" s="47">
        <f t="shared" si="0"/>
        <v>315</v>
      </c>
    </row>
    <row r="18" spans="1:8" ht="16.5" customHeight="1">
      <c r="A18" s="43" t="s">
        <v>55</v>
      </c>
      <c r="B18" s="48">
        <v>6</v>
      </c>
      <c r="C18" s="49">
        <v>375</v>
      </c>
      <c r="D18" s="46">
        <v>50</v>
      </c>
      <c r="E18" s="46"/>
      <c r="F18" s="46"/>
      <c r="G18" s="46">
        <v>20</v>
      </c>
      <c r="H18" s="47">
        <f t="shared" si="0"/>
        <v>445</v>
      </c>
    </row>
    <row r="19" spans="1:8" ht="16.5" customHeight="1">
      <c r="A19" s="43" t="s">
        <v>56</v>
      </c>
      <c r="B19" s="48">
        <v>17</v>
      </c>
      <c r="C19" s="49">
        <v>100</v>
      </c>
      <c r="D19" s="46"/>
      <c r="E19" s="46"/>
      <c r="F19" s="46"/>
      <c r="G19" s="46">
        <v>20</v>
      </c>
      <c r="H19" s="47">
        <f t="shared" si="0"/>
        <v>120</v>
      </c>
    </row>
    <row r="20" spans="1:8" ht="16.5" customHeight="1">
      <c r="A20" s="43" t="s">
        <v>58</v>
      </c>
      <c r="B20" s="48">
        <v>19</v>
      </c>
      <c r="C20" s="49">
        <v>40</v>
      </c>
      <c r="D20" s="46">
        <v>20</v>
      </c>
      <c r="E20" s="46"/>
      <c r="F20" s="46">
        <v>20</v>
      </c>
      <c r="G20" s="46">
        <v>20</v>
      </c>
      <c r="H20" s="47">
        <f t="shared" si="0"/>
        <v>100</v>
      </c>
    </row>
    <row r="21" spans="1:8" ht="16.5" customHeight="1">
      <c r="A21" s="43" t="s">
        <v>57</v>
      </c>
      <c r="B21" s="48">
        <v>8</v>
      </c>
      <c r="C21" s="49">
        <v>325</v>
      </c>
      <c r="D21" s="46">
        <v>20</v>
      </c>
      <c r="E21" s="46"/>
      <c r="F21" s="46"/>
      <c r="G21" s="46">
        <v>20</v>
      </c>
      <c r="H21" s="47">
        <f t="shared" si="0"/>
        <v>365</v>
      </c>
    </row>
    <row r="22" spans="1:8" ht="16.5" customHeight="1">
      <c r="A22" s="43" t="s">
        <v>60</v>
      </c>
      <c r="B22" s="48">
        <v>14</v>
      </c>
      <c r="C22" s="49">
        <v>175</v>
      </c>
      <c r="D22" s="46">
        <v>50</v>
      </c>
      <c r="E22" s="46">
        <v>50</v>
      </c>
      <c r="F22" s="46"/>
      <c r="G22" s="46">
        <v>20</v>
      </c>
      <c r="H22" s="47">
        <f t="shared" si="0"/>
        <v>295</v>
      </c>
    </row>
    <row r="23" spans="1:8" ht="16.5" customHeight="1">
      <c r="A23" s="43" t="s">
        <v>61</v>
      </c>
      <c r="B23" s="48">
        <v>20</v>
      </c>
      <c r="C23" s="49">
        <v>30</v>
      </c>
      <c r="D23" s="49"/>
      <c r="E23" s="49"/>
      <c r="F23" s="49"/>
      <c r="G23" s="46">
        <v>20</v>
      </c>
      <c r="H23" s="47">
        <f t="shared" si="0"/>
        <v>50</v>
      </c>
    </row>
    <row r="24" spans="1:8" ht="16.5" customHeight="1">
      <c r="A24" s="43" t="s">
        <v>62</v>
      </c>
      <c r="B24" s="48">
        <v>18</v>
      </c>
      <c r="C24" s="49">
        <v>50</v>
      </c>
      <c r="D24" s="49"/>
      <c r="E24" s="49"/>
      <c r="F24" s="49"/>
      <c r="G24" s="46">
        <v>20</v>
      </c>
      <c r="H24" s="47">
        <f t="shared" si="0"/>
        <v>70</v>
      </c>
    </row>
    <row r="25" spans="1:8" ht="16.5" customHeight="1">
      <c r="A25" s="43" t="s">
        <v>63</v>
      </c>
      <c r="B25" s="48">
        <v>21</v>
      </c>
      <c r="C25" s="49">
        <v>20</v>
      </c>
      <c r="D25" s="49"/>
      <c r="E25" s="49"/>
      <c r="F25" s="49"/>
      <c r="G25" s="46">
        <v>20</v>
      </c>
      <c r="H25" s="47">
        <f t="shared" si="0"/>
        <v>40</v>
      </c>
    </row>
    <row r="26" spans="1:8" ht="16.5" customHeight="1">
      <c r="A26" s="50" t="s">
        <v>317</v>
      </c>
      <c r="B26" s="50"/>
      <c r="C26" s="51">
        <f t="shared" ref="C26:G26" si="1">SUM(C4:C25)</f>
        <v>5890</v>
      </c>
      <c r="D26" s="51">
        <f t="shared" si="1"/>
        <v>350</v>
      </c>
      <c r="E26" s="51">
        <f t="shared" si="1"/>
        <v>430</v>
      </c>
      <c r="F26" s="51">
        <f t="shared" si="1"/>
        <v>120</v>
      </c>
      <c r="G26" s="51">
        <f t="shared" si="1"/>
        <v>514</v>
      </c>
      <c r="H26" s="47">
        <f t="shared" si="0"/>
        <v>7304</v>
      </c>
    </row>
    <row r="27" spans="1:8" ht="20.25" customHeight="1">
      <c r="A27" s="52"/>
      <c r="B27" s="52"/>
      <c r="C27" s="52"/>
      <c r="D27" s="52"/>
      <c r="E27" s="52"/>
      <c r="F27" s="52"/>
      <c r="G27" s="52"/>
    </row>
    <row r="28" spans="1:8" s="37" customFormat="1" ht="117" customHeight="1">
      <c r="A28" s="133" t="s">
        <v>318</v>
      </c>
      <c r="B28" s="133"/>
      <c r="C28" s="133"/>
      <c r="D28" s="133"/>
      <c r="E28" s="133"/>
      <c r="F28" s="133"/>
      <c r="G28" s="133"/>
      <c r="H28" s="133"/>
    </row>
  </sheetData>
  <mergeCells count="4">
    <mergeCell ref="A1:H1"/>
    <mergeCell ref="B2:H2"/>
    <mergeCell ref="A28:H28"/>
    <mergeCell ref="A2:A3"/>
  </mergeCells>
  <phoneticPr fontId="38"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76"/>
  <sheetViews>
    <sheetView workbookViewId="0">
      <selection sqref="A1:XFD1048576"/>
    </sheetView>
  </sheetViews>
  <sheetFormatPr defaultColWidth="9" defaultRowHeight="14.25"/>
  <cols>
    <col min="1" max="1" width="13.875" style="1" customWidth="1"/>
    <col min="2" max="2" width="9.75" style="4" customWidth="1"/>
    <col min="3" max="4" width="27.875" style="1" customWidth="1"/>
    <col min="5" max="5" width="12.625" style="1" hidden="1" customWidth="1"/>
    <col min="6" max="6" width="12.625" style="5" customWidth="1"/>
    <col min="7" max="7" width="13.875" style="1" customWidth="1"/>
    <col min="8" max="8" width="16.125" style="6" customWidth="1"/>
    <col min="9" max="9" width="9" style="1"/>
    <col min="10" max="10" width="13.125" style="1"/>
    <col min="11" max="11" width="11.75" style="1"/>
    <col min="12" max="16381" width="9" style="1"/>
    <col min="16382" max="16383" width="9" style="7"/>
  </cols>
  <sheetData>
    <row r="1" spans="1:8" s="1" customFormat="1" ht="20.25">
      <c r="A1" s="8" t="s">
        <v>319</v>
      </c>
      <c r="B1" s="4"/>
      <c r="F1" s="5"/>
      <c r="H1" s="6"/>
    </row>
    <row r="2" spans="1:8" s="1" customFormat="1" ht="27.75" customHeight="1">
      <c r="A2" s="136" t="s">
        <v>320</v>
      </c>
      <c r="B2" s="136"/>
      <c r="C2" s="136"/>
      <c r="D2" s="136"/>
      <c r="E2" s="136"/>
      <c r="F2" s="136"/>
      <c r="G2" s="136"/>
      <c r="H2" s="136"/>
    </row>
    <row r="3" spans="1:8" s="2" customFormat="1" ht="27.75" customHeight="1">
      <c r="B3" s="9"/>
      <c r="C3" s="10"/>
      <c r="D3" s="10"/>
      <c r="E3" s="10"/>
      <c r="F3" s="11"/>
      <c r="G3" s="10"/>
      <c r="H3" s="12" t="s">
        <v>2</v>
      </c>
    </row>
    <row r="4" spans="1:8" s="3" customFormat="1" ht="39" customHeight="1">
      <c r="A4" s="139" t="s">
        <v>3</v>
      </c>
      <c r="B4" s="141" t="s">
        <v>321</v>
      </c>
      <c r="C4" s="137" t="s">
        <v>322</v>
      </c>
      <c r="D4" s="138"/>
      <c r="E4" s="13" t="s">
        <v>323</v>
      </c>
      <c r="F4" s="143" t="s">
        <v>324</v>
      </c>
      <c r="G4" s="139" t="s">
        <v>325</v>
      </c>
      <c r="H4" s="145" t="s">
        <v>326</v>
      </c>
    </row>
    <row r="5" spans="1:8" s="3" customFormat="1" ht="39" customHeight="1">
      <c r="A5" s="140"/>
      <c r="B5" s="142"/>
      <c r="C5" s="14" t="s">
        <v>327</v>
      </c>
      <c r="D5" s="13" t="s">
        <v>328</v>
      </c>
      <c r="E5" s="13"/>
      <c r="F5" s="144"/>
      <c r="G5" s="140"/>
      <c r="H5" s="146"/>
    </row>
    <row r="6" spans="1:8" s="2" customFormat="1">
      <c r="A6" s="15" t="s">
        <v>12</v>
      </c>
      <c r="B6" s="16">
        <f>B7+B140</f>
        <v>8375</v>
      </c>
      <c r="C6" s="15">
        <f>C7+C140</f>
        <v>108875</v>
      </c>
      <c r="D6" s="15">
        <f>D7+D140</f>
        <v>15075</v>
      </c>
      <c r="E6" s="15"/>
      <c r="F6" s="17"/>
      <c r="G6" s="15">
        <f>G7+G140</f>
        <v>61495.15</v>
      </c>
      <c r="H6" s="15">
        <f>H7+H140</f>
        <v>62454.85</v>
      </c>
    </row>
    <row r="7" spans="1:8" s="2" customFormat="1">
      <c r="A7" s="15" t="s">
        <v>42</v>
      </c>
      <c r="B7" s="16">
        <f>B8+B29+B32+B36+B41+B45+B49+B53+B56+B59+B64+B68+B72+B75+B78+B81+B84+B87+B89+B103+B122</f>
        <v>4591.1000000000004</v>
      </c>
      <c r="C7" s="16">
        <f>C8+C29+C32+C36+C41+C45+C49+C53+C56+C59+C64+C68+C72+C75+C78+C81+C84+C87+C89+C103+C122</f>
        <v>59684.3</v>
      </c>
      <c r="D7" s="16">
        <f>D8+D29+D32+D36+D41+D45+D49+D53+D56+D59+D64+D68+D72+D75+D78+D81+D84+D87+D89+D103+D122</f>
        <v>8263.98</v>
      </c>
      <c r="E7" s="15"/>
      <c r="F7" s="17"/>
      <c r="G7" s="15">
        <f>G8+G29+G32+G36+G41+G45+G49+G53+G56+G59+G64+G68+G72+G75+G78+G81+G84+G87+G89+G103+G122</f>
        <v>27825.07</v>
      </c>
      <c r="H7" s="15">
        <f>H8+H29+H32+H36+H41+H45+H49+H53+H56+H59+H64+H68+H72+H75+H78+H81+H84+H87+H89+H103+H122</f>
        <v>40123.21</v>
      </c>
    </row>
    <row r="8" spans="1:8" s="2" customFormat="1">
      <c r="A8" s="18" t="s">
        <v>43</v>
      </c>
      <c r="B8" s="19">
        <f>SUM(B9:B28)</f>
        <v>1658.1</v>
      </c>
      <c r="C8" s="19">
        <f>SUM(C9:C28)</f>
        <v>21555.3</v>
      </c>
      <c r="D8" s="19">
        <f>SUM(D9:D28)</f>
        <v>2984.58</v>
      </c>
      <c r="E8" s="20"/>
      <c r="F8" s="21"/>
      <c r="G8" s="20">
        <f>SUM(G9:G28)</f>
        <v>7604.4</v>
      </c>
      <c r="H8" s="20">
        <f>SUM(H9:H28)</f>
        <v>16935.48</v>
      </c>
    </row>
    <row r="9" spans="1:8" s="2" customFormat="1">
      <c r="A9" s="22" t="s">
        <v>163</v>
      </c>
      <c r="B9" s="23">
        <v>71.599999999999994</v>
      </c>
      <c r="C9" s="24">
        <f>ROUND(B9*65*0.2,2)</f>
        <v>930.8</v>
      </c>
      <c r="D9" s="24">
        <f>ROUND(B9*9*0.2,2)</f>
        <v>128.88</v>
      </c>
      <c r="E9" s="25">
        <v>3.2</v>
      </c>
      <c r="F9" s="26">
        <f t="shared" ref="F9:F28" si="0">ROUND(E9*74/69,2)</f>
        <v>3.43</v>
      </c>
      <c r="G9" s="25">
        <f>ROUND(B9*F9,2)</f>
        <v>245.59</v>
      </c>
      <c r="H9" s="25">
        <f>C9+D9-G9</f>
        <v>814.09</v>
      </c>
    </row>
    <row r="10" spans="1:8" s="2" customFormat="1">
      <c r="A10" s="22" t="s">
        <v>164</v>
      </c>
      <c r="B10" s="23">
        <v>85.6</v>
      </c>
      <c r="C10" s="24">
        <f t="shared" ref="C10:C73" si="1">ROUND(B10*65*0.2,2)</f>
        <v>1112.8</v>
      </c>
      <c r="D10" s="24">
        <f t="shared" ref="D10:D73" si="2">ROUND(B10*9*0.2,2)</f>
        <v>154.08000000000001</v>
      </c>
      <c r="E10" s="25">
        <v>3.34</v>
      </c>
      <c r="F10" s="26">
        <f t="shared" si="0"/>
        <v>3.58</v>
      </c>
      <c r="G10" s="25">
        <f t="shared" ref="G10:G73" si="3">ROUND(B10*F10,2)</f>
        <v>306.45</v>
      </c>
      <c r="H10" s="25">
        <f t="shared" ref="H10:H73" si="4">C10+D10-G10</f>
        <v>960.43</v>
      </c>
    </row>
    <row r="11" spans="1:8" s="2" customFormat="1">
      <c r="A11" s="22" t="s">
        <v>165</v>
      </c>
      <c r="B11" s="23">
        <v>122</v>
      </c>
      <c r="C11" s="24">
        <f t="shared" si="1"/>
        <v>1586</v>
      </c>
      <c r="D11" s="24">
        <f t="shared" si="2"/>
        <v>219.6</v>
      </c>
      <c r="E11" s="25">
        <v>3.29</v>
      </c>
      <c r="F11" s="26">
        <f t="shared" si="0"/>
        <v>3.53</v>
      </c>
      <c r="G11" s="25">
        <f t="shared" si="3"/>
        <v>430.66</v>
      </c>
      <c r="H11" s="25">
        <f t="shared" si="4"/>
        <v>1374.94</v>
      </c>
    </row>
    <row r="12" spans="1:8" s="2" customFormat="1">
      <c r="A12" s="22" t="s">
        <v>166</v>
      </c>
      <c r="B12" s="23">
        <v>192.5</v>
      </c>
      <c r="C12" s="24">
        <f t="shared" si="1"/>
        <v>2502.5</v>
      </c>
      <c r="D12" s="24">
        <f t="shared" si="2"/>
        <v>346.5</v>
      </c>
      <c r="E12" s="25">
        <v>3.06</v>
      </c>
      <c r="F12" s="26">
        <f t="shared" si="0"/>
        <v>3.28</v>
      </c>
      <c r="G12" s="25">
        <f t="shared" si="3"/>
        <v>631.4</v>
      </c>
      <c r="H12" s="25">
        <f t="shared" si="4"/>
        <v>2217.6</v>
      </c>
    </row>
    <row r="13" spans="1:8" s="2" customFormat="1">
      <c r="A13" s="22" t="s">
        <v>167</v>
      </c>
      <c r="B13" s="23">
        <v>96</v>
      </c>
      <c r="C13" s="24">
        <f t="shared" si="1"/>
        <v>1248</v>
      </c>
      <c r="D13" s="24">
        <f t="shared" si="2"/>
        <v>172.8</v>
      </c>
      <c r="E13" s="25">
        <v>3.17</v>
      </c>
      <c r="F13" s="26">
        <f t="shared" si="0"/>
        <v>3.4</v>
      </c>
      <c r="G13" s="25">
        <f t="shared" si="3"/>
        <v>326.39999999999998</v>
      </c>
      <c r="H13" s="25">
        <f t="shared" si="4"/>
        <v>1094.4000000000001</v>
      </c>
    </row>
    <row r="14" spans="1:8" s="2" customFormat="1">
      <c r="A14" s="22" t="s">
        <v>168</v>
      </c>
      <c r="B14" s="23">
        <v>94.6</v>
      </c>
      <c r="C14" s="24">
        <f t="shared" si="1"/>
        <v>1229.8</v>
      </c>
      <c r="D14" s="24">
        <f t="shared" si="2"/>
        <v>170.28</v>
      </c>
      <c r="E14" s="25">
        <v>3.71</v>
      </c>
      <c r="F14" s="26">
        <f t="shared" si="0"/>
        <v>3.98</v>
      </c>
      <c r="G14" s="25">
        <f t="shared" si="3"/>
        <v>376.51</v>
      </c>
      <c r="H14" s="25">
        <f t="shared" si="4"/>
        <v>1023.57</v>
      </c>
    </row>
    <row r="15" spans="1:8" s="2" customFormat="1">
      <c r="A15" s="22" t="s">
        <v>169</v>
      </c>
      <c r="B15" s="23">
        <v>44</v>
      </c>
      <c r="C15" s="24">
        <f t="shared" si="1"/>
        <v>572</v>
      </c>
      <c r="D15" s="24">
        <f t="shared" si="2"/>
        <v>79.2</v>
      </c>
      <c r="E15" s="25">
        <v>4.03</v>
      </c>
      <c r="F15" s="26">
        <f t="shared" si="0"/>
        <v>4.32</v>
      </c>
      <c r="G15" s="25">
        <f t="shared" si="3"/>
        <v>190.08</v>
      </c>
      <c r="H15" s="25">
        <f t="shared" si="4"/>
        <v>461.12</v>
      </c>
    </row>
    <row r="16" spans="1:8" s="2" customFormat="1">
      <c r="A16" s="22" t="s">
        <v>170</v>
      </c>
      <c r="B16" s="23">
        <v>91.8</v>
      </c>
      <c r="C16" s="24">
        <f t="shared" si="1"/>
        <v>1193.4000000000001</v>
      </c>
      <c r="D16" s="24">
        <f t="shared" si="2"/>
        <v>165.24</v>
      </c>
      <c r="E16" s="25">
        <v>4.03</v>
      </c>
      <c r="F16" s="26">
        <f t="shared" si="0"/>
        <v>4.32</v>
      </c>
      <c r="G16" s="25">
        <f t="shared" si="3"/>
        <v>396.58</v>
      </c>
      <c r="H16" s="25">
        <f t="shared" si="4"/>
        <v>962.06</v>
      </c>
    </row>
    <row r="17" spans="1:8" s="2" customFormat="1">
      <c r="A17" s="22" t="s">
        <v>171</v>
      </c>
      <c r="B17" s="23">
        <v>54.5</v>
      </c>
      <c r="C17" s="24">
        <f t="shared" si="1"/>
        <v>708.5</v>
      </c>
      <c r="D17" s="24">
        <f t="shared" si="2"/>
        <v>98.1</v>
      </c>
      <c r="E17" s="25">
        <v>3.42</v>
      </c>
      <c r="F17" s="26">
        <f t="shared" si="0"/>
        <v>3.67</v>
      </c>
      <c r="G17" s="25">
        <f t="shared" si="3"/>
        <v>200.02</v>
      </c>
      <c r="H17" s="25">
        <f t="shared" si="4"/>
        <v>606.58000000000004</v>
      </c>
    </row>
    <row r="18" spans="1:8" s="2" customFormat="1">
      <c r="A18" s="22" t="s">
        <v>172</v>
      </c>
      <c r="B18" s="23">
        <v>72</v>
      </c>
      <c r="C18" s="24">
        <f t="shared" si="1"/>
        <v>936</v>
      </c>
      <c r="D18" s="24">
        <f t="shared" si="2"/>
        <v>129.6</v>
      </c>
      <c r="E18" s="25">
        <v>5.62</v>
      </c>
      <c r="F18" s="26">
        <f t="shared" si="0"/>
        <v>6.03</v>
      </c>
      <c r="G18" s="25">
        <f t="shared" si="3"/>
        <v>434.16</v>
      </c>
      <c r="H18" s="25">
        <f t="shared" si="4"/>
        <v>631.44000000000005</v>
      </c>
    </row>
    <row r="19" spans="1:8" s="2" customFormat="1">
      <c r="A19" s="22" t="s">
        <v>173</v>
      </c>
      <c r="B19" s="23">
        <v>151.5</v>
      </c>
      <c r="C19" s="24">
        <f t="shared" si="1"/>
        <v>1969.5</v>
      </c>
      <c r="D19" s="24">
        <f t="shared" si="2"/>
        <v>272.7</v>
      </c>
      <c r="E19" s="25">
        <v>3.44</v>
      </c>
      <c r="F19" s="26">
        <f t="shared" si="0"/>
        <v>3.69</v>
      </c>
      <c r="G19" s="25">
        <f t="shared" si="3"/>
        <v>559.04</v>
      </c>
      <c r="H19" s="25">
        <f t="shared" si="4"/>
        <v>1683.16</v>
      </c>
    </row>
    <row r="20" spans="1:8" s="2" customFormat="1">
      <c r="A20" s="22" t="s">
        <v>174</v>
      </c>
      <c r="B20" s="23">
        <v>86.6</v>
      </c>
      <c r="C20" s="24">
        <f t="shared" si="1"/>
        <v>1125.8</v>
      </c>
      <c r="D20" s="24">
        <f t="shared" si="2"/>
        <v>155.88</v>
      </c>
      <c r="E20" s="25">
        <v>4.1399999999999997</v>
      </c>
      <c r="F20" s="26">
        <f t="shared" si="0"/>
        <v>4.4400000000000004</v>
      </c>
      <c r="G20" s="25">
        <f t="shared" si="3"/>
        <v>384.5</v>
      </c>
      <c r="H20" s="25">
        <f t="shared" si="4"/>
        <v>897.18</v>
      </c>
    </row>
    <row r="21" spans="1:8" s="2" customFormat="1">
      <c r="A21" s="22" t="s">
        <v>175</v>
      </c>
      <c r="B21" s="23">
        <v>51.5</v>
      </c>
      <c r="C21" s="24">
        <f t="shared" si="1"/>
        <v>669.5</v>
      </c>
      <c r="D21" s="24">
        <f t="shared" si="2"/>
        <v>92.7</v>
      </c>
      <c r="E21" s="25">
        <v>5.91</v>
      </c>
      <c r="F21" s="26">
        <f t="shared" si="0"/>
        <v>6.34</v>
      </c>
      <c r="G21" s="25">
        <f t="shared" si="3"/>
        <v>326.51</v>
      </c>
      <c r="H21" s="25">
        <f t="shared" si="4"/>
        <v>435.69</v>
      </c>
    </row>
    <row r="22" spans="1:8" s="2" customFormat="1">
      <c r="A22" s="22" t="s">
        <v>176</v>
      </c>
      <c r="B22" s="23">
        <v>26.1</v>
      </c>
      <c r="C22" s="24">
        <f t="shared" si="1"/>
        <v>339.3</v>
      </c>
      <c r="D22" s="24">
        <f t="shared" si="2"/>
        <v>46.98</v>
      </c>
      <c r="E22" s="25">
        <v>5.38</v>
      </c>
      <c r="F22" s="26">
        <f t="shared" si="0"/>
        <v>5.77</v>
      </c>
      <c r="G22" s="25">
        <f t="shared" si="3"/>
        <v>150.6</v>
      </c>
      <c r="H22" s="25">
        <f t="shared" si="4"/>
        <v>235.68</v>
      </c>
    </row>
    <row r="23" spans="1:8" s="2" customFormat="1">
      <c r="A23" s="22" t="s">
        <v>177</v>
      </c>
      <c r="B23" s="23">
        <v>33.700000000000003</v>
      </c>
      <c r="C23" s="24">
        <f t="shared" si="1"/>
        <v>438.1</v>
      </c>
      <c r="D23" s="24">
        <f t="shared" si="2"/>
        <v>60.66</v>
      </c>
      <c r="E23" s="25">
        <v>3.99</v>
      </c>
      <c r="F23" s="26">
        <f t="shared" si="0"/>
        <v>4.28</v>
      </c>
      <c r="G23" s="25">
        <f t="shared" si="3"/>
        <v>144.24</v>
      </c>
      <c r="H23" s="25">
        <f t="shared" si="4"/>
        <v>354.52</v>
      </c>
    </row>
    <row r="24" spans="1:8" s="2" customFormat="1">
      <c r="A24" s="22" t="s">
        <v>178</v>
      </c>
      <c r="B24" s="23">
        <v>70.3</v>
      </c>
      <c r="C24" s="24">
        <f t="shared" si="1"/>
        <v>913.9</v>
      </c>
      <c r="D24" s="24">
        <f t="shared" si="2"/>
        <v>126.54</v>
      </c>
      <c r="E24" s="25">
        <v>4.9800000000000004</v>
      </c>
      <c r="F24" s="26">
        <f t="shared" si="0"/>
        <v>5.34</v>
      </c>
      <c r="G24" s="25">
        <f t="shared" si="3"/>
        <v>375.4</v>
      </c>
      <c r="H24" s="25">
        <f t="shared" si="4"/>
        <v>665.04</v>
      </c>
    </row>
    <row r="25" spans="1:8" s="2" customFormat="1">
      <c r="A25" s="22" t="s">
        <v>179</v>
      </c>
      <c r="B25" s="23">
        <v>107</v>
      </c>
      <c r="C25" s="24">
        <f t="shared" si="1"/>
        <v>1391</v>
      </c>
      <c r="D25" s="24">
        <f t="shared" si="2"/>
        <v>192.6</v>
      </c>
      <c r="E25" s="25">
        <v>7.85</v>
      </c>
      <c r="F25" s="26">
        <f t="shared" si="0"/>
        <v>8.42</v>
      </c>
      <c r="G25" s="25">
        <f t="shared" si="3"/>
        <v>900.94</v>
      </c>
      <c r="H25" s="25">
        <f t="shared" si="4"/>
        <v>682.66</v>
      </c>
    </row>
    <row r="26" spans="1:8" s="2" customFormat="1">
      <c r="A26" s="22" t="s">
        <v>180</v>
      </c>
      <c r="B26" s="23">
        <v>78.099999999999994</v>
      </c>
      <c r="C26" s="24">
        <f t="shared" si="1"/>
        <v>1015.3</v>
      </c>
      <c r="D26" s="24">
        <f t="shared" si="2"/>
        <v>140.58000000000001</v>
      </c>
      <c r="E26" s="25">
        <v>5.39</v>
      </c>
      <c r="F26" s="26">
        <f t="shared" si="0"/>
        <v>5.78</v>
      </c>
      <c r="G26" s="25">
        <f t="shared" si="3"/>
        <v>451.42</v>
      </c>
      <c r="H26" s="25">
        <f t="shared" si="4"/>
        <v>704.46</v>
      </c>
    </row>
    <row r="27" spans="1:8" s="2" customFormat="1">
      <c r="A27" s="22" t="s">
        <v>181</v>
      </c>
      <c r="B27" s="23">
        <v>62</v>
      </c>
      <c r="C27" s="24">
        <f t="shared" si="1"/>
        <v>806</v>
      </c>
      <c r="D27" s="24">
        <f t="shared" si="2"/>
        <v>111.6</v>
      </c>
      <c r="E27" s="25">
        <v>5.39</v>
      </c>
      <c r="F27" s="26">
        <f t="shared" si="0"/>
        <v>5.78</v>
      </c>
      <c r="G27" s="25">
        <f t="shared" si="3"/>
        <v>358.36</v>
      </c>
      <c r="H27" s="25">
        <f t="shared" si="4"/>
        <v>559.24</v>
      </c>
    </row>
    <row r="28" spans="1:8" s="2" customFormat="1">
      <c r="A28" s="22" t="s">
        <v>182</v>
      </c>
      <c r="B28" s="23">
        <v>66.7</v>
      </c>
      <c r="C28" s="24">
        <f t="shared" si="1"/>
        <v>867.1</v>
      </c>
      <c r="D28" s="24">
        <f t="shared" si="2"/>
        <v>120.06</v>
      </c>
      <c r="E28" s="25">
        <v>5.81</v>
      </c>
      <c r="F28" s="26">
        <f t="shared" si="0"/>
        <v>6.23</v>
      </c>
      <c r="G28" s="25">
        <f t="shared" si="3"/>
        <v>415.54</v>
      </c>
      <c r="H28" s="25">
        <f t="shared" si="4"/>
        <v>571.62</v>
      </c>
    </row>
    <row r="29" spans="1:8" s="2" customFormat="1">
      <c r="A29" s="18" t="s">
        <v>44</v>
      </c>
      <c r="B29" s="27">
        <f>B30+B31</f>
        <v>99.9</v>
      </c>
      <c r="C29" s="27">
        <f>C30+C31</f>
        <v>1298.7</v>
      </c>
      <c r="D29" s="27">
        <f>D30+D31</f>
        <v>179.82</v>
      </c>
      <c r="E29" s="28"/>
      <c r="F29" s="29"/>
      <c r="G29" s="28">
        <f>G30+G31</f>
        <v>560.01</v>
      </c>
      <c r="H29" s="28">
        <f>H30+H31</f>
        <v>918.51</v>
      </c>
    </row>
    <row r="30" spans="1:8" s="2" customFormat="1">
      <c r="A30" s="30" t="s">
        <v>184</v>
      </c>
      <c r="B30" s="23">
        <v>76.8</v>
      </c>
      <c r="C30" s="24">
        <f t="shared" si="1"/>
        <v>998.4</v>
      </c>
      <c r="D30" s="24">
        <f t="shared" si="2"/>
        <v>138.24</v>
      </c>
      <c r="E30" s="25">
        <v>4.6900000000000004</v>
      </c>
      <c r="F30" s="26">
        <f t="shared" ref="F30:F35" si="5">ROUND(E30*74/69,2)</f>
        <v>5.03</v>
      </c>
      <c r="G30" s="25">
        <f t="shared" si="3"/>
        <v>386.3</v>
      </c>
      <c r="H30" s="25">
        <f t="shared" si="4"/>
        <v>750.34</v>
      </c>
    </row>
    <row r="31" spans="1:8" s="2" customFormat="1">
      <c r="A31" s="30" t="s">
        <v>185</v>
      </c>
      <c r="B31" s="23">
        <v>23.1</v>
      </c>
      <c r="C31" s="24">
        <f t="shared" si="1"/>
        <v>300.3</v>
      </c>
      <c r="D31" s="24">
        <f t="shared" si="2"/>
        <v>41.58</v>
      </c>
      <c r="E31" s="25">
        <v>7.01</v>
      </c>
      <c r="F31" s="26">
        <f t="shared" si="5"/>
        <v>7.52</v>
      </c>
      <c r="G31" s="25">
        <f t="shared" si="3"/>
        <v>173.71</v>
      </c>
      <c r="H31" s="25">
        <f t="shared" si="4"/>
        <v>168.17</v>
      </c>
    </row>
    <row r="32" spans="1:8" s="2" customFormat="1">
      <c r="A32" s="18" t="s">
        <v>45</v>
      </c>
      <c r="B32" s="27">
        <f>B33+B34+B35</f>
        <v>188</v>
      </c>
      <c r="C32" s="27">
        <f>C33+C34+C35</f>
        <v>2444</v>
      </c>
      <c r="D32" s="27">
        <f>D33+D34+D35</f>
        <v>338.4</v>
      </c>
      <c r="E32" s="28"/>
      <c r="F32" s="29"/>
      <c r="G32" s="28">
        <f>G33+G34+G35</f>
        <v>1205.04</v>
      </c>
      <c r="H32" s="28">
        <f>H33+H34+H35</f>
        <v>1577.36</v>
      </c>
    </row>
    <row r="33" spans="1:8" s="2" customFormat="1">
      <c r="A33" s="30" t="s">
        <v>187</v>
      </c>
      <c r="B33" s="23">
        <v>96.1</v>
      </c>
      <c r="C33" s="24">
        <f t="shared" si="1"/>
        <v>1249.3</v>
      </c>
      <c r="D33" s="24">
        <f t="shared" si="2"/>
        <v>172.98</v>
      </c>
      <c r="E33" s="25">
        <v>5.26</v>
      </c>
      <c r="F33" s="26">
        <f t="shared" si="5"/>
        <v>5.64</v>
      </c>
      <c r="G33" s="25">
        <f t="shared" si="3"/>
        <v>542</v>
      </c>
      <c r="H33" s="25">
        <f t="shared" si="4"/>
        <v>880.28</v>
      </c>
    </row>
    <row r="34" spans="1:8" s="2" customFormat="1">
      <c r="A34" s="30" t="s">
        <v>188</v>
      </c>
      <c r="B34" s="23">
        <v>52.5</v>
      </c>
      <c r="C34" s="24">
        <f t="shared" si="1"/>
        <v>682.5</v>
      </c>
      <c r="D34" s="24">
        <f t="shared" si="2"/>
        <v>94.5</v>
      </c>
      <c r="E34" s="25">
        <v>5.66</v>
      </c>
      <c r="F34" s="26">
        <f t="shared" si="5"/>
        <v>6.07</v>
      </c>
      <c r="G34" s="25">
        <f t="shared" si="3"/>
        <v>318.68</v>
      </c>
      <c r="H34" s="25">
        <f t="shared" si="4"/>
        <v>458.32</v>
      </c>
    </row>
    <row r="35" spans="1:8" s="2" customFormat="1">
      <c r="A35" s="30" t="s">
        <v>189</v>
      </c>
      <c r="B35" s="23">
        <v>39.4</v>
      </c>
      <c r="C35" s="24">
        <f t="shared" si="1"/>
        <v>512.20000000000005</v>
      </c>
      <c r="D35" s="24">
        <f t="shared" si="2"/>
        <v>70.92</v>
      </c>
      <c r="E35" s="25">
        <v>8.15</v>
      </c>
      <c r="F35" s="26">
        <f t="shared" si="5"/>
        <v>8.74</v>
      </c>
      <c r="G35" s="25">
        <f t="shared" si="3"/>
        <v>344.36</v>
      </c>
      <c r="H35" s="25">
        <f t="shared" si="4"/>
        <v>238.76</v>
      </c>
    </row>
    <row r="36" spans="1:8" s="2" customFormat="1">
      <c r="A36" s="18" t="s">
        <v>46</v>
      </c>
      <c r="B36" s="27">
        <f>B37+B38+B39+B40</f>
        <v>161.5</v>
      </c>
      <c r="C36" s="27">
        <f>C37+C38+C39+C40</f>
        <v>2099.5</v>
      </c>
      <c r="D36" s="27">
        <f>D37+D38+D39+D40</f>
        <v>290.7</v>
      </c>
      <c r="E36" s="28"/>
      <c r="F36" s="29"/>
      <c r="G36" s="28">
        <f>G37+G38+G39+G40</f>
        <v>1113.32</v>
      </c>
      <c r="H36" s="28">
        <f>H37+H38+H39+H40</f>
        <v>1276.8800000000001</v>
      </c>
    </row>
    <row r="37" spans="1:8" s="2" customFormat="1">
      <c r="A37" s="30" t="s">
        <v>191</v>
      </c>
      <c r="B37" s="23">
        <v>54.4</v>
      </c>
      <c r="C37" s="24">
        <f t="shared" si="1"/>
        <v>707.2</v>
      </c>
      <c r="D37" s="24">
        <f t="shared" si="2"/>
        <v>97.92</v>
      </c>
      <c r="E37" s="25">
        <v>6.6</v>
      </c>
      <c r="F37" s="26">
        <f t="shared" ref="F37:F40" si="6">ROUND(E37*74/69,2)</f>
        <v>7.08</v>
      </c>
      <c r="G37" s="25">
        <f t="shared" si="3"/>
        <v>385.15</v>
      </c>
      <c r="H37" s="25">
        <f t="shared" si="4"/>
        <v>419.97</v>
      </c>
    </row>
    <row r="38" spans="1:8" s="2" customFormat="1">
      <c r="A38" s="30" t="s">
        <v>192</v>
      </c>
      <c r="B38" s="23">
        <v>29.3</v>
      </c>
      <c r="C38" s="24">
        <f t="shared" si="1"/>
        <v>380.9</v>
      </c>
      <c r="D38" s="24">
        <f t="shared" si="2"/>
        <v>52.74</v>
      </c>
      <c r="E38" s="25">
        <v>6.18</v>
      </c>
      <c r="F38" s="26">
        <f t="shared" si="6"/>
        <v>6.63</v>
      </c>
      <c r="G38" s="25">
        <f t="shared" si="3"/>
        <v>194.26</v>
      </c>
      <c r="H38" s="25">
        <f t="shared" si="4"/>
        <v>239.38</v>
      </c>
    </row>
    <row r="39" spans="1:8" s="2" customFormat="1">
      <c r="A39" s="30" t="s">
        <v>193</v>
      </c>
      <c r="B39" s="23">
        <v>40.200000000000003</v>
      </c>
      <c r="C39" s="24">
        <f t="shared" si="1"/>
        <v>522.6</v>
      </c>
      <c r="D39" s="24">
        <f t="shared" si="2"/>
        <v>72.36</v>
      </c>
      <c r="E39" s="25">
        <v>6.6</v>
      </c>
      <c r="F39" s="26">
        <f t="shared" si="6"/>
        <v>7.08</v>
      </c>
      <c r="G39" s="25">
        <f t="shared" si="3"/>
        <v>284.62</v>
      </c>
      <c r="H39" s="25">
        <f t="shared" si="4"/>
        <v>310.33999999999997</v>
      </c>
    </row>
    <row r="40" spans="1:8" s="2" customFormat="1">
      <c r="A40" s="30" t="s">
        <v>194</v>
      </c>
      <c r="B40" s="23">
        <v>37.6</v>
      </c>
      <c r="C40" s="24">
        <f t="shared" si="1"/>
        <v>488.8</v>
      </c>
      <c r="D40" s="24">
        <f t="shared" si="2"/>
        <v>67.680000000000007</v>
      </c>
      <c r="E40" s="25">
        <v>6.18</v>
      </c>
      <c r="F40" s="26">
        <f t="shared" si="6"/>
        <v>6.63</v>
      </c>
      <c r="G40" s="25">
        <f t="shared" si="3"/>
        <v>249.29</v>
      </c>
      <c r="H40" s="25">
        <f t="shared" si="4"/>
        <v>307.19</v>
      </c>
    </row>
    <row r="41" spans="1:8" s="2" customFormat="1">
      <c r="A41" s="18" t="s">
        <v>47</v>
      </c>
      <c r="B41" s="27">
        <f>B42+B43+B44</f>
        <v>78.2</v>
      </c>
      <c r="C41" s="27">
        <f>C42+C43+C44</f>
        <v>1016.6</v>
      </c>
      <c r="D41" s="27">
        <f>D42+D43+D44</f>
        <v>140.76</v>
      </c>
      <c r="E41" s="28"/>
      <c r="F41" s="29"/>
      <c r="G41" s="28">
        <f>G42+G43+G44</f>
        <v>425.52</v>
      </c>
      <c r="H41" s="28">
        <f>H42+H43+H44</f>
        <v>731.84</v>
      </c>
    </row>
    <row r="42" spans="1:8" s="2" customFormat="1">
      <c r="A42" s="30" t="s">
        <v>196</v>
      </c>
      <c r="B42" s="23">
        <v>36.5</v>
      </c>
      <c r="C42" s="24">
        <f t="shared" si="1"/>
        <v>474.5</v>
      </c>
      <c r="D42" s="24">
        <f t="shared" si="2"/>
        <v>65.7</v>
      </c>
      <c r="E42" s="25">
        <v>3.89</v>
      </c>
      <c r="F42" s="26">
        <f t="shared" ref="F42:F44" si="7">ROUND(E42*74/69,2)</f>
        <v>4.17</v>
      </c>
      <c r="G42" s="25">
        <f t="shared" si="3"/>
        <v>152.21</v>
      </c>
      <c r="H42" s="25">
        <f t="shared" si="4"/>
        <v>387.99</v>
      </c>
    </row>
    <row r="43" spans="1:8" s="2" customFormat="1">
      <c r="A43" s="30" t="s">
        <v>197</v>
      </c>
      <c r="B43" s="23">
        <v>13.7</v>
      </c>
      <c r="C43" s="24">
        <f t="shared" si="1"/>
        <v>178.1</v>
      </c>
      <c r="D43" s="24">
        <f t="shared" si="2"/>
        <v>24.66</v>
      </c>
      <c r="E43" s="25">
        <v>4.2699999999999996</v>
      </c>
      <c r="F43" s="26">
        <f t="shared" si="7"/>
        <v>4.58</v>
      </c>
      <c r="G43" s="25">
        <f t="shared" si="3"/>
        <v>62.75</v>
      </c>
      <c r="H43" s="25">
        <f t="shared" si="4"/>
        <v>140.01</v>
      </c>
    </row>
    <row r="44" spans="1:8" s="2" customFormat="1">
      <c r="A44" s="30" t="s">
        <v>198</v>
      </c>
      <c r="B44" s="23">
        <v>28</v>
      </c>
      <c r="C44" s="24">
        <f t="shared" si="1"/>
        <v>364</v>
      </c>
      <c r="D44" s="24">
        <f t="shared" si="2"/>
        <v>50.4</v>
      </c>
      <c r="E44" s="25">
        <v>7.01</v>
      </c>
      <c r="F44" s="26">
        <f t="shared" si="7"/>
        <v>7.52</v>
      </c>
      <c r="G44" s="25">
        <f t="shared" si="3"/>
        <v>210.56</v>
      </c>
      <c r="H44" s="25">
        <f t="shared" si="4"/>
        <v>203.84</v>
      </c>
    </row>
    <row r="45" spans="1:8" s="2" customFormat="1">
      <c r="A45" s="18" t="s">
        <v>48</v>
      </c>
      <c r="B45" s="27">
        <f>B46+B47+B48</f>
        <v>150</v>
      </c>
      <c r="C45" s="27">
        <f>C46+C47+C48</f>
        <v>1950</v>
      </c>
      <c r="D45" s="27">
        <f>D46+D47+D48</f>
        <v>270</v>
      </c>
      <c r="E45" s="28"/>
      <c r="F45" s="29"/>
      <c r="G45" s="28">
        <f>G46+G47+G48</f>
        <v>899.33</v>
      </c>
      <c r="H45" s="28">
        <f>H46+H47+H48</f>
        <v>1320.67</v>
      </c>
    </row>
    <row r="46" spans="1:8" s="2" customFormat="1">
      <c r="A46" s="30" t="s">
        <v>200</v>
      </c>
      <c r="B46" s="23">
        <v>62.9</v>
      </c>
      <c r="C46" s="24">
        <f t="shared" si="1"/>
        <v>817.7</v>
      </c>
      <c r="D46" s="24">
        <f t="shared" si="2"/>
        <v>113.22</v>
      </c>
      <c r="E46" s="25">
        <v>5.76</v>
      </c>
      <c r="F46" s="26">
        <f t="shared" ref="F46:F48" si="8">ROUND(E46*74/69,2)</f>
        <v>6.18</v>
      </c>
      <c r="G46" s="25">
        <f t="shared" si="3"/>
        <v>388.72</v>
      </c>
      <c r="H46" s="25">
        <f t="shared" si="4"/>
        <v>542.20000000000005</v>
      </c>
    </row>
    <row r="47" spans="1:8" s="2" customFormat="1">
      <c r="A47" s="30" t="s">
        <v>201</v>
      </c>
      <c r="B47" s="23">
        <v>47</v>
      </c>
      <c r="C47" s="24">
        <f t="shared" si="1"/>
        <v>611</v>
      </c>
      <c r="D47" s="24">
        <f t="shared" si="2"/>
        <v>84.6</v>
      </c>
      <c r="E47" s="25">
        <v>5.76</v>
      </c>
      <c r="F47" s="26">
        <f t="shared" si="8"/>
        <v>6.18</v>
      </c>
      <c r="G47" s="25">
        <f t="shared" si="3"/>
        <v>290.45999999999998</v>
      </c>
      <c r="H47" s="25">
        <f t="shared" si="4"/>
        <v>405.14</v>
      </c>
    </row>
    <row r="48" spans="1:8" s="2" customFormat="1">
      <c r="A48" s="30" t="s">
        <v>202</v>
      </c>
      <c r="B48" s="23">
        <v>40.1</v>
      </c>
      <c r="C48" s="24">
        <f t="shared" si="1"/>
        <v>521.29999999999995</v>
      </c>
      <c r="D48" s="24">
        <f t="shared" si="2"/>
        <v>72.180000000000007</v>
      </c>
      <c r="E48" s="25">
        <v>5.12</v>
      </c>
      <c r="F48" s="26">
        <f t="shared" si="8"/>
        <v>5.49</v>
      </c>
      <c r="G48" s="25">
        <f t="shared" si="3"/>
        <v>220.15</v>
      </c>
      <c r="H48" s="25">
        <f t="shared" si="4"/>
        <v>373.33</v>
      </c>
    </row>
    <row r="49" spans="1:8" s="2" customFormat="1">
      <c r="A49" s="18" t="s">
        <v>49</v>
      </c>
      <c r="B49" s="27">
        <f>B50+B51+B52</f>
        <v>93.6</v>
      </c>
      <c r="C49" s="27">
        <f>C50+C51+C52</f>
        <v>1216.8</v>
      </c>
      <c r="D49" s="27">
        <f>D50+D51+D52</f>
        <v>168.48</v>
      </c>
      <c r="E49" s="28"/>
      <c r="F49" s="29"/>
      <c r="G49" s="28">
        <f>G50+G51+G52</f>
        <v>573.89</v>
      </c>
      <c r="H49" s="28">
        <f>H50+H51+H52</f>
        <v>811.39</v>
      </c>
    </row>
    <row r="50" spans="1:8" s="2" customFormat="1">
      <c r="A50" s="30" t="s">
        <v>204</v>
      </c>
      <c r="B50" s="23">
        <v>55.8</v>
      </c>
      <c r="C50" s="24">
        <f t="shared" si="1"/>
        <v>725.4</v>
      </c>
      <c r="D50" s="24">
        <f t="shared" si="2"/>
        <v>100.44</v>
      </c>
      <c r="E50" s="25">
        <v>5.66</v>
      </c>
      <c r="F50" s="26">
        <f t="shared" ref="F50:F52" si="9">ROUND(E50*74/69,2)</f>
        <v>6.07</v>
      </c>
      <c r="G50" s="25">
        <f t="shared" si="3"/>
        <v>338.71</v>
      </c>
      <c r="H50" s="25">
        <f t="shared" si="4"/>
        <v>487.13</v>
      </c>
    </row>
    <row r="51" spans="1:8" s="2" customFormat="1">
      <c r="A51" s="31" t="s">
        <v>205</v>
      </c>
      <c r="B51" s="23">
        <v>18.7</v>
      </c>
      <c r="C51" s="24">
        <f t="shared" si="1"/>
        <v>243.1</v>
      </c>
      <c r="D51" s="24">
        <f t="shared" si="2"/>
        <v>33.659999999999997</v>
      </c>
      <c r="E51" s="25">
        <v>6.08</v>
      </c>
      <c r="F51" s="26">
        <f t="shared" si="9"/>
        <v>6.52</v>
      </c>
      <c r="G51" s="25">
        <f t="shared" si="3"/>
        <v>121.92</v>
      </c>
      <c r="H51" s="25">
        <f t="shared" si="4"/>
        <v>154.84</v>
      </c>
    </row>
    <row r="52" spans="1:8" s="2" customFormat="1">
      <c r="A52" s="30" t="s">
        <v>206</v>
      </c>
      <c r="B52" s="23">
        <v>19.100000000000001</v>
      </c>
      <c r="C52" s="24">
        <f t="shared" si="1"/>
        <v>248.3</v>
      </c>
      <c r="D52" s="24">
        <f t="shared" si="2"/>
        <v>34.380000000000003</v>
      </c>
      <c r="E52" s="25">
        <v>5.53</v>
      </c>
      <c r="F52" s="26">
        <f t="shared" si="9"/>
        <v>5.93</v>
      </c>
      <c r="G52" s="25">
        <f t="shared" si="3"/>
        <v>113.26</v>
      </c>
      <c r="H52" s="25">
        <f t="shared" si="4"/>
        <v>169.42</v>
      </c>
    </row>
    <row r="53" spans="1:8" s="2" customFormat="1">
      <c r="A53" s="18" t="s">
        <v>50</v>
      </c>
      <c r="B53" s="27">
        <f>B54+B55</f>
        <v>132.1</v>
      </c>
      <c r="C53" s="27">
        <f>C54+C55</f>
        <v>1717.3</v>
      </c>
      <c r="D53" s="27">
        <f>D54+D55</f>
        <v>237.78</v>
      </c>
      <c r="E53" s="28"/>
      <c r="F53" s="29"/>
      <c r="G53" s="28">
        <f>G54+G55</f>
        <v>748.06</v>
      </c>
      <c r="H53" s="28">
        <f>H54+H55</f>
        <v>1207.02</v>
      </c>
    </row>
    <row r="54" spans="1:8" s="2" customFormat="1">
      <c r="A54" s="30" t="s">
        <v>208</v>
      </c>
      <c r="B54" s="23">
        <v>68.3</v>
      </c>
      <c r="C54" s="24">
        <f t="shared" si="1"/>
        <v>887.9</v>
      </c>
      <c r="D54" s="24">
        <f t="shared" si="2"/>
        <v>122.94</v>
      </c>
      <c r="E54" s="25">
        <v>5.09</v>
      </c>
      <c r="F54" s="26">
        <f t="shared" ref="F54:F58" si="10">ROUND(E54*74/69,2)</f>
        <v>5.46</v>
      </c>
      <c r="G54" s="25">
        <f t="shared" si="3"/>
        <v>372.92</v>
      </c>
      <c r="H54" s="25">
        <f t="shared" si="4"/>
        <v>637.91999999999996</v>
      </c>
    </row>
    <row r="55" spans="1:8" s="2" customFormat="1">
      <c r="A55" s="30" t="s">
        <v>209</v>
      </c>
      <c r="B55" s="23">
        <v>63.8</v>
      </c>
      <c r="C55" s="24">
        <f t="shared" si="1"/>
        <v>829.4</v>
      </c>
      <c r="D55" s="24">
        <f t="shared" si="2"/>
        <v>114.84</v>
      </c>
      <c r="E55" s="25">
        <v>5.48</v>
      </c>
      <c r="F55" s="26">
        <f t="shared" si="10"/>
        <v>5.88</v>
      </c>
      <c r="G55" s="25">
        <f t="shared" si="3"/>
        <v>375.14</v>
      </c>
      <c r="H55" s="25">
        <f t="shared" si="4"/>
        <v>569.1</v>
      </c>
    </row>
    <row r="56" spans="1:8" s="2" customFormat="1">
      <c r="A56" s="18" t="s">
        <v>51</v>
      </c>
      <c r="B56" s="27">
        <f>B57+B58</f>
        <v>132.4</v>
      </c>
      <c r="C56" s="27">
        <f>C57+C58</f>
        <v>1721.2</v>
      </c>
      <c r="D56" s="27">
        <f>D57+D58</f>
        <v>238.32</v>
      </c>
      <c r="E56" s="28"/>
      <c r="F56" s="29"/>
      <c r="G56" s="28">
        <f>G57+G58</f>
        <v>898.36</v>
      </c>
      <c r="H56" s="28">
        <f>H57+H58</f>
        <v>1061.1600000000001</v>
      </c>
    </row>
    <row r="57" spans="1:8" s="2" customFormat="1">
      <c r="A57" s="30" t="s">
        <v>211</v>
      </c>
      <c r="B57" s="23">
        <v>51.8</v>
      </c>
      <c r="C57" s="24">
        <f t="shared" si="1"/>
        <v>673.4</v>
      </c>
      <c r="D57" s="24">
        <f t="shared" si="2"/>
        <v>93.24</v>
      </c>
      <c r="E57" s="25">
        <v>6.51</v>
      </c>
      <c r="F57" s="26">
        <f t="shared" si="10"/>
        <v>6.98</v>
      </c>
      <c r="G57" s="25">
        <f t="shared" si="3"/>
        <v>361.56</v>
      </c>
      <c r="H57" s="25">
        <f t="shared" si="4"/>
        <v>405.08</v>
      </c>
    </row>
    <row r="58" spans="1:8" s="2" customFormat="1">
      <c r="A58" s="30" t="s">
        <v>212</v>
      </c>
      <c r="B58" s="23">
        <v>80.599999999999994</v>
      </c>
      <c r="C58" s="24">
        <f t="shared" si="1"/>
        <v>1047.8</v>
      </c>
      <c r="D58" s="24">
        <f t="shared" si="2"/>
        <v>145.08000000000001</v>
      </c>
      <c r="E58" s="25">
        <v>6.21</v>
      </c>
      <c r="F58" s="26">
        <f t="shared" si="10"/>
        <v>6.66</v>
      </c>
      <c r="G58" s="25">
        <f t="shared" si="3"/>
        <v>536.79999999999995</v>
      </c>
      <c r="H58" s="25">
        <f t="shared" si="4"/>
        <v>656.08</v>
      </c>
    </row>
    <row r="59" spans="1:8" s="2" customFormat="1">
      <c r="A59" s="18" t="s">
        <v>52</v>
      </c>
      <c r="B59" s="27">
        <f>B60+B61+B62+B63</f>
        <v>121.4</v>
      </c>
      <c r="C59" s="27">
        <f>C60+C61+C62+C63</f>
        <v>1578.2</v>
      </c>
      <c r="D59" s="27">
        <f>D60+D61+D62+D63</f>
        <v>218.52</v>
      </c>
      <c r="E59" s="28"/>
      <c r="F59" s="29"/>
      <c r="G59" s="28">
        <f>G60+G61+G62+G63</f>
        <v>699.11</v>
      </c>
      <c r="H59" s="28">
        <f>H60+H61+H62+H63</f>
        <v>1097.6099999999999</v>
      </c>
    </row>
    <row r="60" spans="1:8" s="2" customFormat="1">
      <c r="A60" s="30" t="s">
        <v>214</v>
      </c>
      <c r="B60" s="23">
        <v>69.3</v>
      </c>
      <c r="C60" s="24">
        <f t="shared" si="1"/>
        <v>900.9</v>
      </c>
      <c r="D60" s="24">
        <f t="shared" si="2"/>
        <v>124.74</v>
      </c>
      <c r="E60" s="25">
        <v>5.26</v>
      </c>
      <c r="F60" s="26">
        <f t="shared" ref="F60:F63" si="11">ROUND(E60*74/69,2)</f>
        <v>5.64</v>
      </c>
      <c r="G60" s="25">
        <f t="shared" si="3"/>
        <v>390.85</v>
      </c>
      <c r="H60" s="25">
        <f t="shared" si="4"/>
        <v>634.79</v>
      </c>
    </row>
    <row r="61" spans="1:8" s="2" customFormat="1">
      <c r="A61" s="30" t="s">
        <v>215</v>
      </c>
      <c r="B61" s="23">
        <v>17</v>
      </c>
      <c r="C61" s="24">
        <f t="shared" si="1"/>
        <v>221</v>
      </c>
      <c r="D61" s="24">
        <f t="shared" si="2"/>
        <v>30.6</v>
      </c>
      <c r="E61" s="25">
        <v>4.4000000000000004</v>
      </c>
      <c r="F61" s="26">
        <f t="shared" si="11"/>
        <v>4.72</v>
      </c>
      <c r="G61" s="25">
        <f t="shared" si="3"/>
        <v>80.239999999999995</v>
      </c>
      <c r="H61" s="25">
        <f t="shared" si="4"/>
        <v>171.36</v>
      </c>
    </row>
    <row r="62" spans="1:8" s="2" customFormat="1">
      <c r="A62" s="30" t="s">
        <v>216</v>
      </c>
      <c r="B62" s="23">
        <v>30.6</v>
      </c>
      <c r="C62" s="24">
        <f t="shared" si="1"/>
        <v>397.8</v>
      </c>
      <c r="D62" s="24">
        <f t="shared" si="2"/>
        <v>55.08</v>
      </c>
      <c r="E62" s="25">
        <v>5.91</v>
      </c>
      <c r="F62" s="26">
        <f t="shared" si="11"/>
        <v>6.34</v>
      </c>
      <c r="G62" s="25">
        <f t="shared" si="3"/>
        <v>194</v>
      </c>
      <c r="H62" s="25">
        <f t="shared" si="4"/>
        <v>258.88</v>
      </c>
    </row>
    <row r="63" spans="1:8" s="2" customFormat="1">
      <c r="A63" s="30" t="s">
        <v>217</v>
      </c>
      <c r="B63" s="23">
        <v>4.5</v>
      </c>
      <c r="C63" s="24">
        <f t="shared" si="1"/>
        <v>58.5</v>
      </c>
      <c r="D63" s="24">
        <f t="shared" si="2"/>
        <v>8.1</v>
      </c>
      <c r="E63" s="25">
        <v>7.05</v>
      </c>
      <c r="F63" s="26">
        <f t="shared" si="11"/>
        <v>7.56</v>
      </c>
      <c r="G63" s="25">
        <f t="shared" si="3"/>
        <v>34.020000000000003</v>
      </c>
      <c r="H63" s="25">
        <f t="shared" si="4"/>
        <v>32.58</v>
      </c>
    </row>
    <row r="64" spans="1:8" s="2" customFormat="1">
      <c r="A64" s="18" t="s">
        <v>53</v>
      </c>
      <c r="B64" s="27">
        <f>B66+B65+B67</f>
        <v>196</v>
      </c>
      <c r="C64" s="27">
        <f>C66+C65+C67</f>
        <v>2548</v>
      </c>
      <c r="D64" s="27">
        <f>D66+D65+D67</f>
        <v>352.8</v>
      </c>
      <c r="E64" s="28"/>
      <c r="F64" s="29"/>
      <c r="G64" s="28">
        <f>G66+G65+G67</f>
        <v>1342.5</v>
      </c>
      <c r="H64" s="28">
        <f>H66+H65+H67</f>
        <v>1558.3</v>
      </c>
    </row>
    <row r="65" spans="1:8" s="2" customFormat="1">
      <c r="A65" s="30" t="s">
        <v>219</v>
      </c>
      <c r="B65" s="23">
        <v>72.099999999999994</v>
      </c>
      <c r="C65" s="24">
        <f t="shared" si="1"/>
        <v>937.3</v>
      </c>
      <c r="D65" s="24">
        <f t="shared" si="2"/>
        <v>129.78</v>
      </c>
      <c r="E65" s="25">
        <v>6.35</v>
      </c>
      <c r="F65" s="26">
        <f t="shared" ref="F65:F67" si="12">ROUND(E65*74/69,2)</f>
        <v>6.81</v>
      </c>
      <c r="G65" s="25">
        <f t="shared" si="3"/>
        <v>491</v>
      </c>
      <c r="H65" s="25">
        <f t="shared" si="4"/>
        <v>576.08000000000004</v>
      </c>
    </row>
    <row r="66" spans="1:8" s="2" customFormat="1">
      <c r="A66" s="30" t="s">
        <v>220</v>
      </c>
      <c r="B66" s="23">
        <v>61.5</v>
      </c>
      <c r="C66" s="24">
        <f t="shared" si="1"/>
        <v>799.5</v>
      </c>
      <c r="D66" s="24">
        <f t="shared" si="2"/>
        <v>110.7</v>
      </c>
      <c r="E66" s="25">
        <v>6.74</v>
      </c>
      <c r="F66" s="26">
        <f t="shared" si="12"/>
        <v>7.23</v>
      </c>
      <c r="G66" s="25">
        <f t="shared" si="3"/>
        <v>444.65</v>
      </c>
      <c r="H66" s="25">
        <f t="shared" si="4"/>
        <v>465.55</v>
      </c>
    </row>
    <row r="67" spans="1:8" s="2" customFormat="1">
      <c r="A67" s="30" t="s">
        <v>221</v>
      </c>
      <c r="B67" s="23">
        <v>62.4</v>
      </c>
      <c r="C67" s="24">
        <f t="shared" si="1"/>
        <v>811.2</v>
      </c>
      <c r="D67" s="24">
        <f t="shared" si="2"/>
        <v>112.32</v>
      </c>
      <c r="E67" s="25">
        <v>6.08</v>
      </c>
      <c r="F67" s="26">
        <f t="shared" si="12"/>
        <v>6.52</v>
      </c>
      <c r="G67" s="25">
        <f t="shared" si="3"/>
        <v>406.85</v>
      </c>
      <c r="H67" s="25">
        <f t="shared" si="4"/>
        <v>516.66999999999996</v>
      </c>
    </row>
    <row r="68" spans="1:8" s="2" customFormat="1">
      <c r="A68" s="18" t="s">
        <v>54</v>
      </c>
      <c r="B68" s="27">
        <f>B69+B70+B71</f>
        <v>203.5</v>
      </c>
      <c r="C68" s="27">
        <f>C69+C70+C71</f>
        <v>2645.5</v>
      </c>
      <c r="D68" s="27">
        <f>D69+D70+D71</f>
        <v>366.3</v>
      </c>
      <c r="E68" s="28"/>
      <c r="F68" s="29"/>
      <c r="G68" s="28">
        <f>G69+G70+G71</f>
        <v>1542.82</v>
      </c>
      <c r="H68" s="28">
        <f>H69+H70+H71</f>
        <v>1468.98</v>
      </c>
    </row>
    <row r="69" spans="1:8" s="2" customFormat="1">
      <c r="A69" s="30" t="s">
        <v>223</v>
      </c>
      <c r="B69" s="23">
        <v>81.099999999999994</v>
      </c>
      <c r="C69" s="24">
        <f t="shared" si="1"/>
        <v>1054.3</v>
      </c>
      <c r="D69" s="24">
        <f t="shared" si="2"/>
        <v>145.97999999999999</v>
      </c>
      <c r="E69" s="25">
        <v>5.07</v>
      </c>
      <c r="F69" s="26">
        <f t="shared" ref="F69:F71" si="13">ROUND(E69*74/69,2)</f>
        <v>5.44</v>
      </c>
      <c r="G69" s="25">
        <f t="shared" si="3"/>
        <v>441.18</v>
      </c>
      <c r="H69" s="25">
        <f t="shared" si="4"/>
        <v>759.1</v>
      </c>
    </row>
    <row r="70" spans="1:8" s="2" customFormat="1">
      <c r="A70" s="30" t="s">
        <v>224</v>
      </c>
      <c r="B70" s="23">
        <v>87.5</v>
      </c>
      <c r="C70" s="24">
        <f t="shared" si="1"/>
        <v>1137.5</v>
      </c>
      <c r="D70" s="24">
        <f t="shared" si="2"/>
        <v>157.5</v>
      </c>
      <c r="E70" s="25">
        <v>8.5399999999999991</v>
      </c>
      <c r="F70" s="26">
        <f t="shared" si="13"/>
        <v>9.16</v>
      </c>
      <c r="G70" s="25">
        <f t="shared" si="3"/>
        <v>801.5</v>
      </c>
      <c r="H70" s="25">
        <f t="shared" si="4"/>
        <v>493.5</v>
      </c>
    </row>
    <row r="71" spans="1:8" s="2" customFormat="1">
      <c r="A71" s="30" t="s">
        <v>225</v>
      </c>
      <c r="B71" s="23">
        <v>34.9</v>
      </c>
      <c r="C71" s="24">
        <f t="shared" si="1"/>
        <v>453.7</v>
      </c>
      <c r="D71" s="24">
        <f t="shared" si="2"/>
        <v>62.82</v>
      </c>
      <c r="E71" s="25">
        <v>8.02</v>
      </c>
      <c r="F71" s="26">
        <f t="shared" si="13"/>
        <v>8.6</v>
      </c>
      <c r="G71" s="25">
        <f t="shared" si="3"/>
        <v>300.14</v>
      </c>
      <c r="H71" s="25">
        <f t="shared" si="4"/>
        <v>216.38</v>
      </c>
    </row>
    <row r="72" spans="1:8" s="2" customFormat="1">
      <c r="A72" s="18" t="s">
        <v>55</v>
      </c>
      <c r="B72" s="27">
        <f>B73+B74</f>
        <v>89.3</v>
      </c>
      <c r="C72" s="27">
        <f>C73+C74</f>
        <v>1160.9000000000001</v>
      </c>
      <c r="D72" s="27">
        <f>D73+D74</f>
        <v>160.74</v>
      </c>
      <c r="E72" s="28"/>
      <c r="F72" s="29"/>
      <c r="G72" s="28">
        <f>G73+G74</f>
        <v>579.55999999999995</v>
      </c>
      <c r="H72" s="28">
        <f>H73+H74</f>
        <v>742.08</v>
      </c>
    </row>
    <row r="73" spans="1:8" s="2" customFormat="1">
      <c r="A73" s="30" t="s">
        <v>227</v>
      </c>
      <c r="B73" s="23">
        <v>63.3</v>
      </c>
      <c r="C73" s="24">
        <f t="shared" si="1"/>
        <v>822.9</v>
      </c>
      <c r="D73" s="24">
        <f t="shared" si="2"/>
        <v>113.94</v>
      </c>
      <c r="E73" s="25">
        <v>6.05</v>
      </c>
      <c r="F73" s="26">
        <f t="shared" ref="F73:F77" si="14">ROUND(E73*74/69,2)</f>
        <v>6.49</v>
      </c>
      <c r="G73" s="25">
        <f t="shared" si="3"/>
        <v>410.82</v>
      </c>
      <c r="H73" s="25">
        <f t="shared" si="4"/>
        <v>526.02</v>
      </c>
    </row>
    <row r="74" spans="1:8" s="2" customFormat="1">
      <c r="A74" s="31" t="s">
        <v>228</v>
      </c>
      <c r="B74" s="23">
        <v>26</v>
      </c>
      <c r="C74" s="24">
        <f t="shared" ref="C74:C137" si="15">ROUND(B74*65*0.2,2)</f>
        <v>338</v>
      </c>
      <c r="D74" s="24">
        <f t="shared" ref="D74:D137" si="16">ROUND(B74*9*0.2,2)</f>
        <v>46.8</v>
      </c>
      <c r="E74" s="25">
        <v>6.05</v>
      </c>
      <c r="F74" s="26">
        <f t="shared" si="14"/>
        <v>6.49</v>
      </c>
      <c r="G74" s="25">
        <f t="shared" ref="G74:G137" si="17">ROUND(B74*F74,2)</f>
        <v>168.74</v>
      </c>
      <c r="H74" s="25">
        <f t="shared" ref="H74:H137" si="18">C74+D74-G74</f>
        <v>216.06</v>
      </c>
    </row>
    <row r="75" spans="1:8" s="2" customFormat="1">
      <c r="A75" s="18" t="s">
        <v>56</v>
      </c>
      <c r="B75" s="27">
        <f>B76+B77</f>
        <v>183.6</v>
      </c>
      <c r="C75" s="27">
        <f>C76+C77</f>
        <v>2386.8000000000002</v>
      </c>
      <c r="D75" s="27">
        <f>D76+D77</f>
        <v>330.48</v>
      </c>
      <c r="E75" s="28"/>
      <c r="F75" s="29"/>
      <c r="G75" s="28">
        <f>G76+G77</f>
        <v>1197.6199999999999</v>
      </c>
      <c r="H75" s="28">
        <f>H76+H77</f>
        <v>1519.66</v>
      </c>
    </row>
    <row r="76" spans="1:8" s="2" customFormat="1">
      <c r="A76" s="30" t="s">
        <v>230</v>
      </c>
      <c r="B76" s="23">
        <v>78.599999999999994</v>
      </c>
      <c r="C76" s="24">
        <f t="shared" si="15"/>
        <v>1021.8</v>
      </c>
      <c r="D76" s="24">
        <f t="shared" si="16"/>
        <v>141.47999999999999</v>
      </c>
      <c r="E76" s="25">
        <v>5.95</v>
      </c>
      <c r="F76" s="26">
        <f t="shared" si="14"/>
        <v>6.38</v>
      </c>
      <c r="G76" s="25">
        <f t="shared" si="17"/>
        <v>501.47</v>
      </c>
      <c r="H76" s="25">
        <f t="shared" si="18"/>
        <v>661.81</v>
      </c>
    </row>
    <row r="77" spans="1:8" s="2" customFormat="1">
      <c r="A77" s="30" t="s">
        <v>231</v>
      </c>
      <c r="B77" s="23">
        <v>105</v>
      </c>
      <c r="C77" s="24">
        <f t="shared" si="15"/>
        <v>1365</v>
      </c>
      <c r="D77" s="24">
        <f t="shared" si="16"/>
        <v>189</v>
      </c>
      <c r="E77" s="25">
        <v>6.18</v>
      </c>
      <c r="F77" s="26">
        <f t="shared" si="14"/>
        <v>6.63</v>
      </c>
      <c r="G77" s="25">
        <f t="shared" si="17"/>
        <v>696.15</v>
      </c>
      <c r="H77" s="25">
        <f t="shared" si="18"/>
        <v>857.85</v>
      </c>
    </row>
    <row r="78" spans="1:8" s="2" customFormat="1">
      <c r="A78" s="18" t="s">
        <v>57</v>
      </c>
      <c r="B78" s="27">
        <f>B79+B80</f>
        <v>123</v>
      </c>
      <c r="C78" s="27">
        <f>C79+C80</f>
        <v>1599</v>
      </c>
      <c r="D78" s="27">
        <f>D79+D80</f>
        <v>221.4</v>
      </c>
      <c r="E78" s="28"/>
      <c r="F78" s="29"/>
      <c r="G78" s="28">
        <f>G79+G80</f>
        <v>929.88</v>
      </c>
      <c r="H78" s="28">
        <f>H79+H80</f>
        <v>890.52</v>
      </c>
    </row>
    <row r="79" spans="1:8" s="2" customFormat="1">
      <c r="A79" s="30" t="s">
        <v>233</v>
      </c>
      <c r="B79" s="23">
        <v>73.8</v>
      </c>
      <c r="C79" s="24">
        <f t="shared" si="15"/>
        <v>959.4</v>
      </c>
      <c r="D79" s="24">
        <f t="shared" si="16"/>
        <v>132.84</v>
      </c>
      <c r="E79" s="25">
        <v>7.05</v>
      </c>
      <c r="F79" s="26">
        <f t="shared" ref="F79:F83" si="19">ROUND(E79*74/69,2)</f>
        <v>7.56</v>
      </c>
      <c r="G79" s="25">
        <f t="shared" si="17"/>
        <v>557.92999999999995</v>
      </c>
      <c r="H79" s="25">
        <f t="shared" si="18"/>
        <v>534.30999999999995</v>
      </c>
    </row>
    <row r="80" spans="1:8" s="2" customFormat="1">
      <c r="A80" s="31" t="s">
        <v>234</v>
      </c>
      <c r="B80" s="23">
        <v>49.2</v>
      </c>
      <c r="C80" s="24">
        <f t="shared" si="15"/>
        <v>639.6</v>
      </c>
      <c r="D80" s="24">
        <f t="shared" si="16"/>
        <v>88.56</v>
      </c>
      <c r="E80" s="25">
        <v>7.05</v>
      </c>
      <c r="F80" s="26">
        <f t="shared" si="19"/>
        <v>7.56</v>
      </c>
      <c r="G80" s="25">
        <f t="shared" si="17"/>
        <v>371.95</v>
      </c>
      <c r="H80" s="25">
        <f t="shared" si="18"/>
        <v>356.21</v>
      </c>
    </row>
    <row r="81" spans="1:8" s="2" customFormat="1">
      <c r="A81" s="18" t="s">
        <v>58</v>
      </c>
      <c r="B81" s="27">
        <f>B82+B83</f>
        <v>63.5</v>
      </c>
      <c r="C81" s="27">
        <f>C82+C83</f>
        <v>825.5</v>
      </c>
      <c r="D81" s="27">
        <f>D82+D83</f>
        <v>114.3</v>
      </c>
      <c r="E81" s="28"/>
      <c r="F81" s="29"/>
      <c r="G81" s="28">
        <f>G82+G83</f>
        <v>426.36</v>
      </c>
      <c r="H81" s="28">
        <f>H82+H83</f>
        <v>513.44000000000005</v>
      </c>
    </row>
    <row r="82" spans="1:8" s="2" customFormat="1">
      <c r="A82" s="30" t="s">
        <v>236</v>
      </c>
      <c r="B82" s="23">
        <v>36.6</v>
      </c>
      <c r="C82" s="24">
        <f t="shared" si="15"/>
        <v>475.8</v>
      </c>
      <c r="D82" s="24">
        <f t="shared" si="16"/>
        <v>65.88</v>
      </c>
      <c r="E82" s="25">
        <v>6.49</v>
      </c>
      <c r="F82" s="26">
        <f t="shared" si="19"/>
        <v>6.96</v>
      </c>
      <c r="G82" s="25">
        <f t="shared" si="17"/>
        <v>254.74</v>
      </c>
      <c r="H82" s="25">
        <f t="shared" si="18"/>
        <v>286.94</v>
      </c>
    </row>
    <row r="83" spans="1:8" s="2" customFormat="1">
      <c r="A83" s="30" t="s">
        <v>237</v>
      </c>
      <c r="B83" s="23">
        <v>26.9</v>
      </c>
      <c r="C83" s="24">
        <f t="shared" si="15"/>
        <v>349.7</v>
      </c>
      <c r="D83" s="24">
        <f t="shared" si="16"/>
        <v>48.42</v>
      </c>
      <c r="E83" s="25">
        <v>5.95</v>
      </c>
      <c r="F83" s="26">
        <f t="shared" si="19"/>
        <v>6.38</v>
      </c>
      <c r="G83" s="25">
        <f t="shared" si="17"/>
        <v>171.62</v>
      </c>
      <c r="H83" s="25">
        <f t="shared" si="18"/>
        <v>226.5</v>
      </c>
    </row>
    <row r="84" spans="1:8" s="2" customFormat="1">
      <c r="A84" s="18" t="s">
        <v>59</v>
      </c>
      <c r="B84" s="27">
        <f>B85+B86</f>
        <v>116.8</v>
      </c>
      <c r="C84" s="27">
        <f>C85+C86</f>
        <v>1518.4</v>
      </c>
      <c r="D84" s="27">
        <f>D85+D86</f>
        <v>210.24</v>
      </c>
      <c r="E84" s="28"/>
      <c r="F84" s="29"/>
      <c r="G84" s="28">
        <f>G85+G86</f>
        <v>869.78</v>
      </c>
      <c r="H84" s="28">
        <f>H85+H86</f>
        <v>858.86</v>
      </c>
    </row>
    <row r="85" spans="1:8" s="2" customFormat="1">
      <c r="A85" s="30" t="s">
        <v>239</v>
      </c>
      <c r="B85" s="23">
        <v>83.8</v>
      </c>
      <c r="C85" s="24">
        <f t="shared" si="15"/>
        <v>1089.4000000000001</v>
      </c>
      <c r="D85" s="24">
        <f t="shared" si="16"/>
        <v>150.84</v>
      </c>
      <c r="E85" s="25">
        <v>6.32</v>
      </c>
      <c r="F85" s="26">
        <f t="shared" ref="F85:F88" si="20">ROUND(E85*74/69,2)</f>
        <v>6.78</v>
      </c>
      <c r="G85" s="25">
        <f t="shared" si="17"/>
        <v>568.16</v>
      </c>
      <c r="H85" s="25">
        <f t="shared" si="18"/>
        <v>672.08</v>
      </c>
    </row>
    <row r="86" spans="1:8" s="2" customFormat="1">
      <c r="A86" s="30" t="s">
        <v>240</v>
      </c>
      <c r="B86" s="23">
        <v>33</v>
      </c>
      <c r="C86" s="24">
        <f t="shared" si="15"/>
        <v>429</v>
      </c>
      <c r="D86" s="24">
        <f t="shared" si="16"/>
        <v>59.4</v>
      </c>
      <c r="E86" s="25">
        <v>8.52</v>
      </c>
      <c r="F86" s="26">
        <f t="shared" si="20"/>
        <v>9.14</v>
      </c>
      <c r="G86" s="25">
        <f t="shared" si="17"/>
        <v>301.62</v>
      </c>
      <c r="H86" s="25">
        <f t="shared" si="18"/>
        <v>186.78</v>
      </c>
    </row>
    <row r="87" spans="1:8" s="2" customFormat="1">
      <c r="A87" s="18" t="s">
        <v>60</v>
      </c>
      <c r="B87" s="27">
        <f>B88</f>
        <v>92.9</v>
      </c>
      <c r="C87" s="27">
        <f>C88</f>
        <v>1207.7</v>
      </c>
      <c r="D87" s="27">
        <f>D88</f>
        <v>167.22</v>
      </c>
      <c r="E87" s="28"/>
      <c r="F87" s="29"/>
      <c r="G87" s="28">
        <f>G88</f>
        <v>574.12</v>
      </c>
      <c r="H87" s="28">
        <f>H88</f>
        <v>800.8</v>
      </c>
    </row>
    <row r="88" spans="1:8" s="2" customFormat="1">
      <c r="A88" s="30" t="s">
        <v>242</v>
      </c>
      <c r="B88" s="23">
        <v>92.9</v>
      </c>
      <c r="C88" s="24">
        <f t="shared" si="15"/>
        <v>1207.7</v>
      </c>
      <c r="D88" s="24">
        <f t="shared" si="16"/>
        <v>167.22</v>
      </c>
      <c r="E88" s="25">
        <v>5.76</v>
      </c>
      <c r="F88" s="26">
        <f t="shared" si="20"/>
        <v>6.18</v>
      </c>
      <c r="G88" s="25">
        <f t="shared" si="17"/>
        <v>574.12</v>
      </c>
      <c r="H88" s="25">
        <f t="shared" si="18"/>
        <v>800.8</v>
      </c>
    </row>
    <row r="89" spans="1:8" s="2" customFormat="1">
      <c r="A89" s="18" t="s">
        <v>61</v>
      </c>
      <c r="B89" s="27">
        <f>SUM(B90:B102)</f>
        <v>94.6</v>
      </c>
      <c r="C89" s="27">
        <f>SUM(C90:C102)</f>
        <v>1229.8</v>
      </c>
      <c r="D89" s="27">
        <f>SUM(D90:D102)</f>
        <v>170.28</v>
      </c>
      <c r="E89" s="28"/>
      <c r="F89" s="29"/>
      <c r="G89" s="28">
        <f>SUM(G90:G102)</f>
        <v>758.56</v>
      </c>
      <c r="H89" s="28">
        <f>SUM(H90:H102)</f>
        <v>641.52</v>
      </c>
    </row>
    <row r="90" spans="1:8" s="2" customFormat="1">
      <c r="A90" s="30" t="s">
        <v>244</v>
      </c>
      <c r="B90" s="23">
        <v>10.199999999999999</v>
      </c>
      <c r="C90" s="24">
        <f t="shared" si="15"/>
        <v>132.6</v>
      </c>
      <c r="D90" s="24">
        <f t="shared" si="16"/>
        <v>18.36</v>
      </c>
      <c r="E90" s="25">
        <v>7.88</v>
      </c>
      <c r="F90" s="26">
        <f t="shared" ref="F90:F102" si="21">ROUND(E90*74/69,2)</f>
        <v>8.4499999999999993</v>
      </c>
      <c r="G90" s="25">
        <f t="shared" si="17"/>
        <v>86.19</v>
      </c>
      <c r="H90" s="25">
        <f t="shared" si="18"/>
        <v>64.77</v>
      </c>
    </row>
    <row r="91" spans="1:8" s="2" customFormat="1">
      <c r="A91" s="30" t="s">
        <v>245</v>
      </c>
      <c r="B91" s="23">
        <v>4.7</v>
      </c>
      <c r="C91" s="24">
        <f t="shared" si="15"/>
        <v>61.1</v>
      </c>
      <c r="D91" s="24">
        <f t="shared" si="16"/>
        <v>8.4600000000000009</v>
      </c>
      <c r="E91" s="25">
        <v>7.72</v>
      </c>
      <c r="F91" s="26">
        <f t="shared" si="21"/>
        <v>8.2799999999999994</v>
      </c>
      <c r="G91" s="25">
        <f t="shared" si="17"/>
        <v>38.92</v>
      </c>
      <c r="H91" s="25">
        <f t="shared" si="18"/>
        <v>30.64</v>
      </c>
    </row>
    <row r="92" spans="1:8" s="2" customFormat="1">
      <c r="A92" s="30" t="s">
        <v>246</v>
      </c>
      <c r="B92" s="23">
        <v>11.5</v>
      </c>
      <c r="C92" s="24">
        <f t="shared" si="15"/>
        <v>149.5</v>
      </c>
      <c r="D92" s="24">
        <f t="shared" si="16"/>
        <v>20.7</v>
      </c>
      <c r="E92" s="25">
        <v>7.48</v>
      </c>
      <c r="F92" s="26">
        <f t="shared" si="21"/>
        <v>8.02</v>
      </c>
      <c r="G92" s="25">
        <f t="shared" si="17"/>
        <v>92.23</v>
      </c>
      <c r="H92" s="25">
        <f t="shared" si="18"/>
        <v>77.97</v>
      </c>
    </row>
    <row r="93" spans="1:8" s="2" customFormat="1">
      <c r="A93" s="30" t="s">
        <v>247</v>
      </c>
      <c r="B93" s="23">
        <v>7.6</v>
      </c>
      <c r="C93" s="24">
        <f t="shared" si="15"/>
        <v>98.8</v>
      </c>
      <c r="D93" s="24">
        <f t="shared" si="16"/>
        <v>13.68</v>
      </c>
      <c r="E93" s="25">
        <v>7.29</v>
      </c>
      <c r="F93" s="26">
        <f t="shared" si="21"/>
        <v>7.82</v>
      </c>
      <c r="G93" s="25">
        <f t="shared" si="17"/>
        <v>59.43</v>
      </c>
      <c r="H93" s="25">
        <f t="shared" si="18"/>
        <v>53.05</v>
      </c>
    </row>
    <row r="94" spans="1:8" s="2" customFormat="1">
      <c r="A94" s="30" t="s">
        <v>248</v>
      </c>
      <c r="B94" s="23">
        <v>8.1999999999999993</v>
      </c>
      <c r="C94" s="24">
        <f t="shared" si="15"/>
        <v>106.6</v>
      </c>
      <c r="D94" s="24">
        <f t="shared" si="16"/>
        <v>14.76</v>
      </c>
      <c r="E94" s="25">
        <v>8.7899999999999991</v>
      </c>
      <c r="F94" s="26">
        <f t="shared" si="21"/>
        <v>9.43</v>
      </c>
      <c r="G94" s="25">
        <f t="shared" si="17"/>
        <v>77.33</v>
      </c>
      <c r="H94" s="25">
        <f t="shared" si="18"/>
        <v>44.03</v>
      </c>
    </row>
    <row r="95" spans="1:8" s="2" customFormat="1">
      <c r="A95" s="30" t="s">
        <v>249</v>
      </c>
      <c r="B95" s="23">
        <v>7.4</v>
      </c>
      <c r="C95" s="24">
        <f t="shared" si="15"/>
        <v>96.2</v>
      </c>
      <c r="D95" s="24">
        <f t="shared" si="16"/>
        <v>13.32</v>
      </c>
      <c r="E95" s="25">
        <v>7.62</v>
      </c>
      <c r="F95" s="26">
        <f t="shared" si="21"/>
        <v>8.17</v>
      </c>
      <c r="G95" s="25">
        <f t="shared" si="17"/>
        <v>60.46</v>
      </c>
      <c r="H95" s="25">
        <f t="shared" si="18"/>
        <v>49.06</v>
      </c>
    </row>
    <row r="96" spans="1:8" s="2" customFormat="1">
      <c r="A96" s="30" t="s">
        <v>250</v>
      </c>
      <c r="B96" s="23">
        <v>8.1</v>
      </c>
      <c r="C96" s="24">
        <f t="shared" si="15"/>
        <v>105.3</v>
      </c>
      <c r="D96" s="24">
        <f t="shared" si="16"/>
        <v>14.58</v>
      </c>
      <c r="E96" s="25">
        <v>7.05</v>
      </c>
      <c r="F96" s="26">
        <f t="shared" si="21"/>
        <v>7.56</v>
      </c>
      <c r="G96" s="25">
        <f t="shared" si="17"/>
        <v>61.24</v>
      </c>
      <c r="H96" s="25">
        <f t="shared" si="18"/>
        <v>58.64</v>
      </c>
    </row>
    <row r="97" spans="1:8" s="2" customFormat="1">
      <c r="A97" s="30" t="s">
        <v>251</v>
      </c>
      <c r="B97" s="23">
        <v>6.1</v>
      </c>
      <c r="C97" s="24">
        <f t="shared" si="15"/>
        <v>79.3</v>
      </c>
      <c r="D97" s="24">
        <f t="shared" si="16"/>
        <v>10.98</v>
      </c>
      <c r="E97" s="25">
        <v>7.06</v>
      </c>
      <c r="F97" s="26">
        <f t="shared" si="21"/>
        <v>7.57</v>
      </c>
      <c r="G97" s="25">
        <f t="shared" si="17"/>
        <v>46.18</v>
      </c>
      <c r="H97" s="25">
        <f t="shared" si="18"/>
        <v>44.1</v>
      </c>
    </row>
    <row r="98" spans="1:8" s="2" customFormat="1">
      <c r="A98" s="30" t="s">
        <v>252</v>
      </c>
      <c r="B98" s="23">
        <v>6.1</v>
      </c>
      <c r="C98" s="24">
        <f t="shared" si="15"/>
        <v>79.3</v>
      </c>
      <c r="D98" s="24">
        <f t="shared" si="16"/>
        <v>10.98</v>
      </c>
      <c r="E98" s="25">
        <v>7.34</v>
      </c>
      <c r="F98" s="26">
        <f t="shared" si="21"/>
        <v>7.87</v>
      </c>
      <c r="G98" s="25">
        <f t="shared" si="17"/>
        <v>48.01</v>
      </c>
      <c r="H98" s="25">
        <f t="shared" si="18"/>
        <v>42.27</v>
      </c>
    </row>
    <row r="99" spans="1:8" s="2" customFormat="1">
      <c r="A99" s="30" t="s">
        <v>253</v>
      </c>
      <c r="B99" s="23">
        <v>4.3</v>
      </c>
      <c r="C99" s="24">
        <f t="shared" si="15"/>
        <v>55.9</v>
      </c>
      <c r="D99" s="24">
        <f t="shared" si="16"/>
        <v>7.74</v>
      </c>
      <c r="E99" s="25">
        <v>7.34</v>
      </c>
      <c r="F99" s="26">
        <f t="shared" si="21"/>
        <v>7.87</v>
      </c>
      <c r="G99" s="25">
        <f t="shared" si="17"/>
        <v>33.840000000000003</v>
      </c>
      <c r="H99" s="25">
        <f t="shared" si="18"/>
        <v>29.8</v>
      </c>
    </row>
    <row r="100" spans="1:8" s="2" customFormat="1">
      <c r="A100" s="30" t="s">
        <v>254</v>
      </c>
      <c r="B100" s="23">
        <v>7.8</v>
      </c>
      <c r="C100" s="24">
        <f t="shared" si="15"/>
        <v>101.4</v>
      </c>
      <c r="D100" s="24">
        <f t="shared" si="16"/>
        <v>14.04</v>
      </c>
      <c r="E100" s="25">
        <v>7.06</v>
      </c>
      <c r="F100" s="26">
        <f t="shared" si="21"/>
        <v>7.57</v>
      </c>
      <c r="G100" s="25">
        <f t="shared" si="17"/>
        <v>59.05</v>
      </c>
      <c r="H100" s="25">
        <f t="shared" si="18"/>
        <v>56.39</v>
      </c>
    </row>
    <row r="101" spans="1:8" s="2" customFormat="1">
      <c r="A101" s="30" t="s">
        <v>255</v>
      </c>
      <c r="B101" s="23">
        <v>7.7</v>
      </c>
      <c r="C101" s="24">
        <f t="shared" si="15"/>
        <v>100.1</v>
      </c>
      <c r="D101" s="24">
        <f t="shared" si="16"/>
        <v>13.86</v>
      </c>
      <c r="E101" s="25">
        <v>7.01</v>
      </c>
      <c r="F101" s="26">
        <f t="shared" si="21"/>
        <v>7.52</v>
      </c>
      <c r="G101" s="25">
        <f t="shared" si="17"/>
        <v>57.9</v>
      </c>
      <c r="H101" s="25">
        <f t="shared" si="18"/>
        <v>56.06</v>
      </c>
    </row>
    <row r="102" spans="1:8" s="2" customFormat="1">
      <c r="A102" s="30" t="s">
        <v>256</v>
      </c>
      <c r="B102" s="23">
        <v>4.9000000000000004</v>
      </c>
      <c r="C102" s="24">
        <f t="shared" si="15"/>
        <v>63.7</v>
      </c>
      <c r="D102" s="24">
        <f t="shared" si="16"/>
        <v>8.82</v>
      </c>
      <c r="E102" s="25">
        <v>7.19</v>
      </c>
      <c r="F102" s="26">
        <f t="shared" si="21"/>
        <v>7.71</v>
      </c>
      <c r="G102" s="25">
        <f t="shared" si="17"/>
        <v>37.78</v>
      </c>
      <c r="H102" s="25">
        <f t="shared" si="18"/>
        <v>34.74</v>
      </c>
    </row>
    <row r="103" spans="1:8" s="2" customFormat="1">
      <c r="A103" s="18" t="s">
        <v>62</v>
      </c>
      <c r="B103" s="27">
        <f>SUM(B104:B121)</f>
        <v>119.9</v>
      </c>
      <c r="C103" s="27">
        <f>SUM(C104:C121)</f>
        <v>1558.7</v>
      </c>
      <c r="D103" s="27">
        <f>SUM(D104:D121)</f>
        <v>215.82</v>
      </c>
      <c r="E103" s="28"/>
      <c r="F103" s="29"/>
      <c r="G103" s="28">
        <f>SUM(G104:G121)</f>
        <v>907.7</v>
      </c>
      <c r="H103" s="28">
        <f>SUM(H104:H121)</f>
        <v>866.82</v>
      </c>
    </row>
    <row r="104" spans="1:8" s="2" customFormat="1">
      <c r="A104" s="30" t="s">
        <v>258</v>
      </c>
      <c r="B104" s="23">
        <v>13.5</v>
      </c>
      <c r="C104" s="24">
        <f t="shared" si="15"/>
        <v>175.5</v>
      </c>
      <c r="D104" s="24">
        <f t="shared" si="16"/>
        <v>24.3</v>
      </c>
      <c r="E104" s="25">
        <v>7.01</v>
      </c>
      <c r="F104" s="26">
        <f t="shared" ref="F104:F121" si="22">ROUND(E104*74/69,2)</f>
        <v>7.52</v>
      </c>
      <c r="G104" s="25">
        <f t="shared" si="17"/>
        <v>101.52</v>
      </c>
      <c r="H104" s="25">
        <f t="shared" si="18"/>
        <v>98.28</v>
      </c>
    </row>
    <row r="105" spans="1:8" s="2" customFormat="1">
      <c r="A105" s="30" t="s">
        <v>259</v>
      </c>
      <c r="B105" s="23">
        <v>8.9</v>
      </c>
      <c r="C105" s="24">
        <f t="shared" si="15"/>
        <v>115.7</v>
      </c>
      <c r="D105" s="24">
        <f t="shared" si="16"/>
        <v>16.02</v>
      </c>
      <c r="E105" s="25">
        <v>7.05</v>
      </c>
      <c r="F105" s="26">
        <f t="shared" si="22"/>
        <v>7.56</v>
      </c>
      <c r="G105" s="25">
        <f t="shared" si="17"/>
        <v>67.28</v>
      </c>
      <c r="H105" s="25">
        <f t="shared" si="18"/>
        <v>64.44</v>
      </c>
    </row>
    <row r="106" spans="1:8" s="2" customFormat="1">
      <c r="A106" s="30" t="s">
        <v>260</v>
      </c>
      <c r="B106" s="23">
        <v>6.8</v>
      </c>
      <c r="C106" s="24">
        <f t="shared" si="15"/>
        <v>88.4</v>
      </c>
      <c r="D106" s="24">
        <f t="shared" si="16"/>
        <v>12.24</v>
      </c>
      <c r="E106" s="25">
        <v>7.01</v>
      </c>
      <c r="F106" s="26">
        <f t="shared" si="22"/>
        <v>7.52</v>
      </c>
      <c r="G106" s="25">
        <f t="shared" si="17"/>
        <v>51.14</v>
      </c>
      <c r="H106" s="25">
        <f t="shared" si="18"/>
        <v>49.5</v>
      </c>
    </row>
    <row r="107" spans="1:8" s="2" customFormat="1">
      <c r="A107" s="30" t="s">
        <v>261</v>
      </c>
      <c r="B107" s="23">
        <v>6.6</v>
      </c>
      <c r="C107" s="24">
        <f t="shared" si="15"/>
        <v>85.8</v>
      </c>
      <c r="D107" s="24">
        <f t="shared" si="16"/>
        <v>11.88</v>
      </c>
      <c r="E107" s="25">
        <v>7.01</v>
      </c>
      <c r="F107" s="26">
        <f t="shared" si="22"/>
        <v>7.52</v>
      </c>
      <c r="G107" s="25">
        <f t="shared" si="17"/>
        <v>49.63</v>
      </c>
      <c r="H107" s="25">
        <f t="shared" si="18"/>
        <v>48.05</v>
      </c>
    </row>
    <row r="108" spans="1:8" s="2" customFormat="1">
      <c r="A108" s="30" t="s">
        <v>262</v>
      </c>
      <c r="B108" s="23">
        <v>5.9</v>
      </c>
      <c r="C108" s="24">
        <f t="shared" si="15"/>
        <v>76.7</v>
      </c>
      <c r="D108" s="24">
        <f t="shared" si="16"/>
        <v>10.62</v>
      </c>
      <c r="E108" s="25">
        <v>7.01</v>
      </c>
      <c r="F108" s="26">
        <f t="shared" si="22"/>
        <v>7.52</v>
      </c>
      <c r="G108" s="25">
        <f t="shared" si="17"/>
        <v>44.37</v>
      </c>
      <c r="H108" s="25">
        <f t="shared" si="18"/>
        <v>42.95</v>
      </c>
    </row>
    <row r="109" spans="1:8" s="2" customFormat="1">
      <c r="A109" s="30" t="s">
        <v>263</v>
      </c>
      <c r="B109" s="23">
        <v>6.2</v>
      </c>
      <c r="C109" s="24">
        <f t="shared" si="15"/>
        <v>80.599999999999994</v>
      </c>
      <c r="D109" s="24">
        <f t="shared" si="16"/>
        <v>11.16</v>
      </c>
      <c r="E109" s="25">
        <v>7.01</v>
      </c>
      <c r="F109" s="26">
        <f t="shared" si="22"/>
        <v>7.52</v>
      </c>
      <c r="G109" s="25">
        <f t="shared" si="17"/>
        <v>46.62</v>
      </c>
      <c r="H109" s="25">
        <f t="shared" si="18"/>
        <v>45.14</v>
      </c>
    </row>
    <row r="110" spans="1:8" s="2" customFormat="1">
      <c r="A110" s="30" t="s">
        <v>264</v>
      </c>
      <c r="B110" s="23">
        <v>5.0999999999999996</v>
      </c>
      <c r="C110" s="24">
        <f t="shared" si="15"/>
        <v>66.3</v>
      </c>
      <c r="D110" s="24">
        <f t="shared" si="16"/>
        <v>9.18</v>
      </c>
      <c r="E110" s="25">
        <v>7.46</v>
      </c>
      <c r="F110" s="26">
        <f t="shared" si="22"/>
        <v>8</v>
      </c>
      <c r="G110" s="25">
        <f t="shared" si="17"/>
        <v>40.799999999999997</v>
      </c>
      <c r="H110" s="25">
        <f t="shared" si="18"/>
        <v>34.68</v>
      </c>
    </row>
    <row r="111" spans="1:8" s="2" customFormat="1">
      <c r="A111" s="30" t="s">
        <v>265</v>
      </c>
      <c r="B111" s="23">
        <v>7.3</v>
      </c>
      <c r="C111" s="24">
        <f t="shared" si="15"/>
        <v>94.9</v>
      </c>
      <c r="D111" s="24">
        <f t="shared" si="16"/>
        <v>13.14</v>
      </c>
      <c r="E111" s="25">
        <v>7.01</v>
      </c>
      <c r="F111" s="26">
        <f t="shared" si="22"/>
        <v>7.52</v>
      </c>
      <c r="G111" s="25">
        <f t="shared" si="17"/>
        <v>54.9</v>
      </c>
      <c r="H111" s="25">
        <f t="shared" si="18"/>
        <v>53.14</v>
      </c>
    </row>
    <row r="112" spans="1:8" s="2" customFormat="1">
      <c r="A112" s="30" t="s">
        <v>266</v>
      </c>
      <c r="B112" s="23">
        <v>5.3</v>
      </c>
      <c r="C112" s="24">
        <f t="shared" si="15"/>
        <v>68.900000000000006</v>
      </c>
      <c r="D112" s="24">
        <f t="shared" si="16"/>
        <v>9.5399999999999991</v>
      </c>
      <c r="E112" s="25">
        <v>7.33</v>
      </c>
      <c r="F112" s="26">
        <f t="shared" si="22"/>
        <v>7.86</v>
      </c>
      <c r="G112" s="25">
        <f t="shared" si="17"/>
        <v>41.66</v>
      </c>
      <c r="H112" s="25">
        <f t="shared" si="18"/>
        <v>36.78</v>
      </c>
    </row>
    <row r="113" spans="1:8" s="2" customFormat="1">
      <c r="A113" s="30" t="s">
        <v>267</v>
      </c>
      <c r="B113" s="23">
        <v>9.1</v>
      </c>
      <c r="C113" s="24">
        <f t="shared" si="15"/>
        <v>118.3</v>
      </c>
      <c r="D113" s="24">
        <f t="shared" si="16"/>
        <v>16.38</v>
      </c>
      <c r="E113" s="25">
        <v>7.01</v>
      </c>
      <c r="F113" s="26">
        <f t="shared" si="22"/>
        <v>7.52</v>
      </c>
      <c r="G113" s="25">
        <f t="shared" si="17"/>
        <v>68.430000000000007</v>
      </c>
      <c r="H113" s="25">
        <f t="shared" si="18"/>
        <v>66.25</v>
      </c>
    </row>
    <row r="114" spans="1:8" s="2" customFormat="1">
      <c r="A114" s="30" t="s">
        <v>268</v>
      </c>
      <c r="B114" s="23">
        <v>6.1</v>
      </c>
      <c r="C114" s="24">
        <f t="shared" si="15"/>
        <v>79.3</v>
      </c>
      <c r="D114" s="24">
        <f t="shared" si="16"/>
        <v>10.98</v>
      </c>
      <c r="E114" s="25">
        <v>7.01</v>
      </c>
      <c r="F114" s="26">
        <f t="shared" si="22"/>
        <v>7.52</v>
      </c>
      <c r="G114" s="25">
        <f t="shared" si="17"/>
        <v>45.87</v>
      </c>
      <c r="H114" s="25">
        <f t="shared" si="18"/>
        <v>44.41</v>
      </c>
    </row>
    <row r="115" spans="1:8" s="2" customFormat="1">
      <c r="A115" s="30" t="s">
        <v>269</v>
      </c>
      <c r="B115" s="23">
        <v>10.199999999999999</v>
      </c>
      <c r="C115" s="24">
        <f t="shared" si="15"/>
        <v>132.6</v>
      </c>
      <c r="D115" s="24">
        <f t="shared" si="16"/>
        <v>18.36</v>
      </c>
      <c r="E115" s="25">
        <v>7.01</v>
      </c>
      <c r="F115" s="26">
        <f t="shared" si="22"/>
        <v>7.52</v>
      </c>
      <c r="G115" s="25">
        <f t="shared" si="17"/>
        <v>76.7</v>
      </c>
      <c r="H115" s="25">
        <f t="shared" si="18"/>
        <v>74.260000000000005</v>
      </c>
    </row>
    <row r="116" spans="1:8" s="2" customFormat="1">
      <c r="A116" s="30" t="s">
        <v>270</v>
      </c>
      <c r="B116" s="23">
        <v>6.4</v>
      </c>
      <c r="C116" s="24">
        <f t="shared" si="15"/>
        <v>83.2</v>
      </c>
      <c r="D116" s="24">
        <f t="shared" si="16"/>
        <v>11.52</v>
      </c>
      <c r="E116" s="25">
        <v>7.01</v>
      </c>
      <c r="F116" s="26">
        <f t="shared" si="22"/>
        <v>7.52</v>
      </c>
      <c r="G116" s="25">
        <f t="shared" si="17"/>
        <v>48.13</v>
      </c>
      <c r="H116" s="25">
        <f t="shared" si="18"/>
        <v>46.59</v>
      </c>
    </row>
    <row r="117" spans="1:8" s="2" customFormat="1">
      <c r="A117" s="30" t="s">
        <v>271</v>
      </c>
      <c r="B117" s="23">
        <v>7.4</v>
      </c>
      <c r="C117" s="24">
        <f t="shared" si="15"/>
        <v>96.2</v>
      </c>
      <c r="D117" s="24">
        <f t="shared" si="16"/>
        <v>13.32</v>
      </c>
      <c r="E117" s="25">
        <v>7.01</v>
      </c>
      <c r="F117" s="26">
        <f t="shared" si="22"/>
        <v>7.52</v>
      </c>
      <c r="G117" s="25">
        <f t="shared" si="17"/>
        <v>55.65</v>
      </c>
      <c r="H117" s="25">
        <f t="shared" si="18"/>
        <v>53.87</v>
      </c>
    </row>
    <row r="118" spans="1:8" s="2" customFormat="1">
      <c r="A118" s="30" t="s">
        <v>272</v>
      </c>
      <c r="B118" s="23">
        <v>4.9000000000000004</v>
      </c>
      <c r="C118" s="24">
        <f t="shared" si="15"/>
        <v>63.7</v>
      </c>
      <c r="D118" s="24">
        <f t="shared" si="16"/>
        <v>8.82</v>
      </c>
      <c r="E118" s="25">
        <v>7.05</v>
      </c>
      <c r="F118" s="26">
        <f t="shared" si="22"/>
        <v>7.56</v>
      </c>
      <c r="G118" s="25">
        <f t="shared" si="17"/>
        <v>37.04</v>
      </c>
      <c r="H118" s="25">
        <f t="shared" si="18"/>
        <v>35.479999999999997</v>
      </c>
    </row>
    <row r="119" spans="1:8" s="2" customFormat="1">
      <c r="A119" s="30" t="s">
        <v>273</v>
      </c>
      <c r="B119" s="23">
        <v>3.6</v>
      </c>
      <c r="C119" s="24">
        <f t="shared" si="15"/>
        <v>46.8</v>
      </c>
      <c r="D119" s="24">
        <f t="shared" si="16"/>
        <v>6.48</v>
      </c>
      <c r="E119" s="25">
        <v>7.34</v>
      </c>
      <c r="F119" s="26">
        <f t="shared" si="22"/>
        <v>7.87</v>
      </c>
      <c r="G119" s="25">
        <f t="shared" si="17"/>
        <v>28.33</v>
      </c>
      <c r="H119" s="25">
        <f t="shared" si="18"/>
        <v>24.95</v>
      </c>
    </row>
    <row r="120" spans="1:8" s="2" customFormat="1">
      <c r="A120" s="30" t="s">
        <v>274</v>
      </c>
      <c r="B120" s="23">
        <v>3.6</v>
      </c>
      <c r="C120" s="24">
        <f t="shared" si="15"/>
        <v>46.8</v>
      </c>
      <c r="D120" s="24">
        <f t="shared" si="16"/>
        <v>6.48</v>
      </c>
      <c r="E120" s="25">
        <v>7.01</v>
      </c>
      <c r="F120" s="26">
        <f t="shared" si="22"/>
        <v>7.52</v>
      </c>
      <c r="G120" s="25">
        <f t="shared" si="17"/>
        <v>27.07</v>
      </c>
      <c r="H120" s="25">
        <f t="shared" si="18"/>
        <v>26.21</v>
      </c>
    </row>
    <row r="121" spans="1:8" s="2" customFormat="1">
      <c r="A121" s="30" t="s">
        <v>275</v>
      </c>
      <c r="B121" s="23">
        <v>3</v>
      </c>
      <c r="C121" s="24">
        <f t="shared" si="15"/>
        <v>39</v>
      </c>
      <c r="D121" s="24">
        <f t="shared" si="16"/>
        <v>5.4</v>
      </c>
      <c r="E121" s="25">
        <v>7.01</v>
      </c>
      <c r="F121" s="26">
        <f t="shared" si="22"/>
        <v>7.52</v>
      </c>
      <c r="G121" s="25">
        <f t="shared" si="17"/>
        <v>22.56</v>
      </c>
      <c r="H121" s="25">
        <f t="shared" si="18"/>
        <v>21.84</v>
      </c>
    </row>
    <row r="122" spans="1:8" s="2" customFormat="1">
      <c r="A122" s="18" t="s">
        <v>63</v>
      </c>
      <c r="B122" s="27">
        <f>SUM(B123:B139)</f>
        <v>492.8</v>
      </c>
      <c r="C122" s="27">
        <f>SUM(C123:C139)</f>
        <v>6406.4</v>
      </c>
      <c r="D122" s="27">
        <f>SUM(D123:D139)</f>
        <v>887.04</v>
      </c>
      <c r="E122" s="28"/>
      <c r="F122" s="29"/>
      <c r="G122" s="28">
        <f>SUM(G123:G139)</f>
        <v>3969.13</v>
      </c>
      <c r="H122" s="28">
        <f>SUM(H123:H139)</f>
        <v>3324.31</v>
      </c>
    </row>
    <row r="123" spans="1:8" s="2" customFormat="1">
      <c r="A123" s="30" t="s">
        <v>277</v>
      </c>
      <c r="B123" s="23">
        <v>82.5</v>
      </c>
      <c r="C123" s="24">
        <f t="shared" si="15"/>
        <v>1072.5</v>
      </c>
      <c r="D123" s="24">
        <f t="shared" si="16"/>
        <v>148.5</v>
      </c>
      <c r="E123" s="25">
        <v>7.01</v>
      </c>
      <c r="F123" s="26">
        <f t="shared" ref="F123:F139" si="23">ROUND(E123*74/69,2)</f>
        <v>7.52</v>
      </c>
      <c r="G123" s="25">
        <f t="shared" si="17"/>
        <v>620.4</v>
      </c>
      <c r="H123" s="25">
        <f t="shared" si="18"/>
        <v>600.6</v>
      </c>
    </row>
    <row r="124" spans="1:8" s="2" customFormat="1">
      <c r="A124" s="30" t="s">
        <v>278</v>
      </c>
      <c r="B124" s="23">
        <v>13.7</v>
      </c>
      <c r="C124" s="24">
        <f t="shared" si="15"/>
        <v>178.1</v>
      </c>
      <c r="D124" s="24">
        <f t="shared" si="16"/>
        <v>24.66</v>
      </c>
      <c r="E124" s="25">
        <v>7.01</v>
      </c>
      <c r="F124" s="26">
        <f t="shared" si="23"/>
        <v>7.52</v>
      </c>
      <c r="G124" s="25">
        <f t="shared" si="17"/>
        <v>103.02</v>
      </c>
      <c r="H124" s="25">
        <f t="shared" si="18"/>
        <v>99.74</v>
      </c>
    </row>
    <row r="125" spans="1:8" s="2" customFormat="1">
      <c r="A125" s="30" t="s">
        <v>279</v>
      </c>
      <c r="B125" s="23">
        <v>36.4</v>
      </c>
      <c r="C125" s="24">
        <f t="shared" si="15"/>
        <v>473.2</v>
      </c>
      <c r="D125" s="24">
        <f t="shared" si="16"/>
        <v>65.52</v>
      </c>
      <c r="E125" s="25">
        <v>7.01</v>
      </c>
      <c r="F125" s="26">
        <f t="shared" si="23"/>
        <v>7.52</v>
      </c>
      <c r="G125" s="25">
        <f t="shared" si="17"/>
        <v>273.73</v>
      </c>
      <c r="H125" s="25">
        <f t="shared" si="18"/>
        <v>264.99</v>
      </c>
    </row>
    <row r="126" spans="1:8" s="2" customFormat="1">
      <c r="A126" s="30" t="s">
        <v>280</v>
      </c>
      <c r="B126" s="23">
        <v>22.5</v>
      </c>
      <c r="C126" s="24">
        <f t="shared" si="15"/>
        <v>292.5</v>
      </c>
      <c r="D126" s="24">
        <f t="shared" si="16"/>
        <v>40.5</v>
      </c>
      <c r="E126" s="25">
        <v>7.48</v>
      </c>
      <c r="F126" s="26">
        <f t="shared" si="23"/>
        <v>8.02</v>
      </c>
      <c r="G126" s="25">
        <f t="shared" si="17"/>
        <v>180.45</v>
      </c>
      <c r="H126" s="25">
        <f t="shared" si="18"/>
        <v>152.55000000000001</v>
      </c>
    </row>
    <row r="127" spans="1:8" s="2" customFormat="1">
      <c r="A127" s="30" t="s">
        <v>281</v>
      </c>
      <c r="B127" s="23">
        <v>42.8</v>
      </c>
      <c r="C127" s="24">
        <f t="shared" si="15"/>
        <v>556.4</v>
      </c>
      <c r="D127" s="24">
        <f t="shared" si="16"/>
        <v>77.040000000000006</v>
      </c>
      <c r="E127" s="25">
        <v>7.01</v>
      </c>
      <c r="F127" s="26">
        <f t="shared" si="23"/>
        <v>7.52</v>
      </c>
      <c r="G127" s="25">
        <f t="shared" si="17"/>
        <v>321.86</v>
      </c>
      <c r="H127" s="25">
        <f t="shared" si="18"/>
        <v>311.58</v>
      </c>
    </row>
    <row r="128" spans="1:8" s="2" customFormat="1">
      <c r="A128" s="30" t="s">
        <v>282</v>
      </c>
      <c r="B128" s="23">
        <v>38.799999999999997</v>
      </c>
      <c r="C128" s="24">
        <f t="shared" si="15"/>
        <v>504.4</v>
      </c>
      <c r="D128" s="24">
        <f t="shared" si="16"/>
        <v>69.84</v>
      </c>
      <c r="E128" s="25">
        <v>7.01</v>
      </c>
      <c r="F128" s="26">
        <f t="shared" si="23"/>
        <v>7.52</v>
      </c>
      <c r="G128" s="25">
        <f t="shared" si="17"/>
        <v>291.77999999999997</v>
      </c>
      <c r="H128" s="25">
        <f t="shared" si="18"/>
        <v>282.45999999999998</v>
      </c>
    </row>
    <row r="129" spans="1:8" s="2" customFormat="1" ht="13.5" customHeight="1">
      <c r="A129" s="30" t="s">
        <v>283</v>
      </c>
      <c r="B129" s="23">
        <v>18.8</v>
      </c>
      <c r="C129" s="24">
        <f t="shared" si="15"/>
        <v>244.4</v>
      </c>
      <c r="D129" s="24">
        <f t="shared" si="16"/>
        <v>33.840000000000003</v>
      </c>
      <c r="E129" s="25">
        <v>7.6</v>
      </c>
      <c r="F129" s="26">
        <f t="shared" si="23"/>
        <v>8.15</v>
      </c>
      <c r="G129" s="25">
        <f t="shared" si="17"/>
        <v>153.22</v>
      </c>
      <c r="H129" s="25">
        <f t="shared" si="18"/>
        <v>125.02</v>
      </c>
    </row>
    <row r="130" spans="1:8" s="2" customFormat="1">
      <c r="A130" s="30" t="s">
        <v>284</v>
      </c>
      <c r="B130" s="23">
        <v>17.100000000000001</v>
      </c>
      <c r="C130" s="24">
        <f t="shared" si="15"/>
        <v>222.3</v>
      </c>
      <c r="D130" s="24">
        <f t="shared" si="16"/>
        <v>30.78</v>
      </c>
      <c r="E130" s="25">
        <v>8.1300000000000008</v>
      </c>
      <c r="F130" s="26">
        <f t="shared" si="23"/>
        <v>8.7200000000000006</v>
      </c>
      <c r="G130" s="25">
        <f t="shared" si="17"/>
        <v>149.11000000000001</v>
      </c>
      <c r="H130" s="25">
        <f t="shared" si="18"/>
        <v>103.97</v>
      </c>
    </row>
    <row r="131" spans="1:8" s="2" customFormat="1">
      <c r="A131" s="30" t="s">
        <v>285</v>
      </c>
      <c r="B131" s="23">
        <v>18.8</v>
      </c>
      <c r="C131" s="24">
        <f t="shared" si="15"/>
        <v>244.4</v>
      </c>
      <c r="D131" s="24">
        <f t="shared" si="16"/>
        <v>33.840000000000003</v>
      </c>
      <c r="E131" s="25">
        <v>7.62</v>
      </c>
      <c r="F131" s="26">
        <f t="shared" si="23"/>
        <v>8.17</v>
      </c>
      <c r="G131" s="25">
        <f t="shared" si="17"/>
        <v>153.6</v>
      </c>
      <c r="H131" s="25">
        <f t="shared" si="18"/>
        <v>124.64</v>
      </c>
    </row>
    <row r="132" spans="1:8" s="2" customFormat="1">
      <c r="A132" s="30" t="s">
        <v>286</v>
      </c>
      <c r="B132" s="23">
        <v>18.5</v>
      </c>
      <c r="C132" s="24">
        <f t="shared" si="15"/>
        <v>240.5</v>
      </c>
      <c r="D132" s="24">
        <f t="shared" si="16"/>
        <v>33.299999999999997</v>
      </c>
      <c r="E132" s="25">
        <v>7.85</v>
      </c>
      <c r="F132" s="26">
        <f t="shared" si="23"/>
        <v>8.42</v>
      </c>
      <c r="G132" s="25">
        <f t="shared" si="17"/>
        <v>155.77000000000001</v>
      </c>
      <c r="H132" s="25">
        <f t="shared" si="18"/>
        <v>118.03</v>
      </c>
    </row>
    <row r="133" spans="1:8" s="2" customFormat="1">
      <c r="A133" s="30" t="s">
        <v>287</v>
      </c>
      <c r="B133" s="23">
        <v>27.7</v>
      </c>
      <c r="C133" s="24">
        <f t="shared" si="15"/>
        <v>360.1</v>
      </c>
      <c r="D133" s="24">
        <f t="shared" si="16"/>
        <v>49.86</v>
      </c>
      <c r="E133" s="25">
        <v>8.02</v>
      </c>
      <c r="F133" s="26">
        <f t="shared" si="23"/>
        <v>8.6</v>
      </c>
      <c r="G133" s="25">
        <f t="shared" si="17"/>
        <v>238.22</v>
      </c>
      <c r="H133" s="25">
        <f t="shared" si="18"/>
        <v>171.74</v>
      </c>
    </row>
    <row r="134" spans="1:8" s="2" customFormat="1">
      <c r="A134" s="30" t="s">
        <v>288</v>
      </c>
      <c r="B134" s="23">
        <v>19.600000000000001</v>
      </c>
      <c r="C134" s="24">
        <f t="shared" si="15"/>
        <v>254.8</v>
      </c>
      <c r="D134" s="24">
        <f t="shared" si="16"/>
        <v>35.28</v>
      </c>
      <c r="E134" s="25">
        <v>7.75</v>
      </c>
      <c r="F134" s="26">
        <f t="shared" si="23"/>
        <v>8.31</v>
      </c>
      <c r="G134" s="25">
        <f t="shared" si="17"/>
        <v>162.88</v>
      </c>
      <c r="H134" s="25">
        <f t="shared" si="18"/>
        <v>127.2</v>
      </c>
    </row>
    <row r="135" spans="1:8" s="2" customFormat="1">
      <c r="A135" s="30" t="s">
        <v>289</v>
      </c>
      <c r="B135" s="23">
        <v>36.299999999999997</v>
      </c>
      <c r="C135" s="24">
        <f t="shared" si="15"/>
        <v>471.9</v>
      </c>
      <c r="D135" s="24">
        <f t="shared" si="16"/>
        <v>65.34</v>
      </c>
      <c r="E135" s="25">
        <v>8.02</v>
      </c>
      <c r="F135" s="26">
        <f t="shared" si="23"/>
        <v>8.6</v>
      </c>
      <c r="G135" s="25">
        <f t="shared" si="17"/>
        <v>312.18</v>
      </c>
      <c r="H135" s="25">
        <f t="shared" si="18"/>
        <v>225.06</v>
      </c>
    </row>
    <row r="136" spans="1:8" s="2" customFormat="1">
      <c r="A136" s="30" t="s">
        <v>290</v>
      </c>
      <c r="B136" s="23">
        <v>31.4</v>
      </c>
      <c r="C136" s="24">
        <f t="shared" si="15"/>
        <v>408.2</v>
      </c>
      <c r="D136" s="24">
        <f t="shared" si="16"/>
        <v>56.52</v>
      </c>
      <c r="E136" s="25">
        <v>8.0299999999999994</v>
      </c>
      <c r="F136" s="26">
        <f t="shared" si="23"/>
        <v>8.61</v>
      </c>
      <c r="G136" s="25">
        <f t="shared" si="17"/>
        <v>270.35000000000002</v>
      </c>
      <c r="H136" s="25">
        <f t="shared" si="18"/>
        <v>194.37</v>
      </c>
    </row>
    <row r="137" spans="1:8" s="2" customFormat="1">
      <c r="A137" s="30" t="s">
        <v>291</v>
      </c>
      <c r="B137" s="23">
        <v>21.5</v>
      </c>
      <c r="C137" s="24">
        <f t="shared" si="15"/>
        <v>279.5</v>
      </c>
      <c r="D137" s="24">
        <f t="shared" si="16"/>
        <v>38.700000000000003</v>
      </c>
      <c r="E137" s="25">
        <v>7.99</v>
      </c>
      <c r="F137" s="26">
        <f t="shared" si="23"/>
        <v>8.57</v>
      </c>
      <c r="G137" s="25">
        <f t="shared" si="17"/>
        <v>184.26</v>
      </c>
      <c r="H137" s="25">
        <f t="shared" si="18"/>
        <v>133.94</v>
      </c>
    </row>
    <row r="138" spans="1:8" s="2" customFormat="1">
      <c r="A138" s="30" t="s">
        <v>292</v>
      </c>
      <c r="B138" s="23">
        <v>21.7</v>
      </c>
      <c r="C138" s="24">
        <f t="shared" ref="C138:C202" si="24">ROUND(B138*65*0.2,2)</f>
        <v>282.10000000000002</v>
      </c>
      <c r="D138" s="24">
        <f t="shared" ref="D138:D202" si="25">ROUND(B138*9*0.2,2)</f>
        <v>39.06</v>
      </c>
      <c r="E138" s="25">
        <v>8.02</v>
      </c>
      <c r="F138" s="26">
        <f t="shared" si="23"/>
        <v>8.6</v>
      </c>
      <c r="G138" s="25">
        <f t="shared" ref="G138:G202" si="26">ROUND(B138*F138,2)</f>
        <v>186.62</v>
      </c>
      <c r="H138" s="25">
        <f t="shared" ref="H138:H202" si="27">C138+D138-G138</f>
        <v>134.54</v>
      </c>
    </row>
    <row r="139" spans="1:8" s="2" customFormat="1">
      <c r="A139" s="30" t="s">
        <v>293</v>
      </c>
      <c r="B139" s="23">
        <v>24.7</v>
      </c>
      <c r="C139" s="24">
        <f t="shared" si="24"/>
        <v>321.10000000000002</v>
      </c>
      <c r="D139" s="24">
        <f t="shared" si="25"/>
        <v>44.46</v>
      </c>
      <c r="E139" s="25">
        <v>7.99</v>
      </c>
      <c r="F139" s="26">
        <f t="shared" si="23"/>
        <v>8.57</v>
      </c>
      <c r="G139" s="25">
        <f t="shared" si="26"/>
        <v>211.68</v>
      </c>
      <c r="H139" s="25">
        <f t="shared" si="27"/>
        <v>153.88</v>
      </c>
    </row>
    <row r="140" spans="1:8" s="2" customFormat="1">
      <c r="A140" s="18" t="s">
        <v>64</v>
      </c>
      <c r="B140" s="27">
        <f>SUM(B141:B212)</f>
        <v>3783.9</v>
      </c>
      <c r="C140" s="27">
        <f>SUM(C141:C212)</f>
        <v>49190.7</v>
      </c>
      <c r="D140" s="27">
        <f>SUM(D141:D212)</f>
        <v>6811.02</v>
      </c>
      <c r="E140" s="28"/>
      <c r="F140" s="29"/>
      <c r="G140" s="28">
        <f>SUM(G141:G212)</f>
        <v>33670.080000000002</v>
      </c>
      <c r="H140" s="28">
        <f>SUM(H141:H212)</f>
        <v>22331.64</v>
      </c>
    </row>
    <row r="141" spans="1:8" s="2" customFormat="1">
      <c r="A141" s="32" t="s">
        <v>65</v>
      </c>
      <c r="B141" s="23">
        <v>42.2</v>
      </c>
      <c r="C141" s="24">
        <f t="shared" si="24"/>
        <v>548.6</v>
      </c>
      <c r="D141" s="24">
        <f t="shared" si="25"/>
        <v>75.959999999999994</v>
      </c>
      <c r="E141" s="25">
        <v>7.01</v>
      </c>
      <c r="F141" s="26">
        <f t="shared" ref="F141:F204" si="28">ROUND(E141*74/69,2)</f>
        <v>7.52</v>
      </c>
      <c r="G141" s="25">
        <f t="shared" si="26"/>
        <v>317.33999999999997</v>
      </c>
      <c r="H141" s="25">
        <f t="shared" si="27"/>
        <v>307.22000000000003</v>
      </c>
    </row>
    <row r="142" spans="1:8" s="2" customFormat="1">
      <c r="A142" s="32" t="s">
        <v>66</v>
      </c>
      <c r="B142" s="23">
        <v>45.8</v>
      </c>
      <c r="C142" s="24">
        <f t="shared" si="24"/>
        <v>595.4</v>
      </c>
      <c r="D142" s="24">
        <f t="shared" si="25"/>
        <v>82.44</v>
      </c>
      <c r="E142" s="25">
        <v>7.06</v>
      </c>
      <c r="F142" s="26">
        <f t="shared" si="28"/>
        <v>7.57</v>
      </c>
      <c r="G142" s="25">
        <f t="shared" si="26"/>
        <v>346.71</v>
      </c>
      <c r="H142" s="25">
        <f t="shared" si="27"/>
        <v>331.13</v>
      </c>
    </row>
    <row r="143" spans="1:8" s="2" customFormat="1">
      <c r="A143" s="32" t="s">
        <v>67</v>
      </c>
      <c r="B143" s="23">
        <v>60.3</v>
      </c>
      <c r="C143" s="24">
        <f t="shared" si="24"/>
        <v>783.9</v>
      </c>
      <c r="D143" s="24">
        <f t="shared" si="25"/>
        <v>108.54</v>
      </c>
      <c r="E143" s="25">
        <v>7.58</v>
      </c>
      <c r="F143" s="26">
        <f t="shared" si="28"/>
        <v>8.1300000000000008</v>
      </c>
      <c r="G143" s="25">
        <f t="shared" si="26"/>
        <v>490.24</v>
      </c>
      <c r="H143" s="25">
        <f t="shared" si="27"/>
        <v>402.2</v>
      </c>
    </row>
    <row r="144" spans="1:8" s="2" customFormat="1">
      <c r="A144" s="32" t="s">
        <v>68</v>
      </c>
      <c r="B144" s="23">
        <v>107.9</v>
      </c>
      <c r="C144" s="24">
        <f t="shared" si="24"/>
        <v>1402.7</v>
      </c>
      <c r="D144" s="24">
        <f t="shared" si="25"/>
        <v>194.22</v>
      </c>
      <c r="E144" s="25">
        <v>8.41</v>
      </c>
      <c r="F144" s="26">
        <f t="shared" si="28"/>
        <v>9.02</v>
      </c>
      <c r="G144" s="25">
        <f t="shared" si="26"/>
        <v>973.26</v>
      </c>
      <c r="H144" s="25">
        <f t="shared" si="27"/>
        <v>623.66</v>
      </c>
    </row>
    <row r="145" spans="1:8" s="2" customFormat="1">
      <c r="A145" s="32" t="s">
        <v>69</v>
      </c>
      <c r="B145" s="23">
        <v>78.7</v>
      </c>
      <c r="C145" s="24">
        <f t="shared" si="24"/>
        <v>1023.1</v>
      </c>
      <c r="D145" s="24">
        <f t="shared" si="25"/>
        <v>141.66</v>
      </c>
      <c r="E145" s="25">
        <v>9.6199999999999992</v>
      </c>
      <c r="F145" s="26">
        <f t="shared" si="28"/>
        <v>10.32</v>
      </c>
      <c r="G145" s="25">
        <f t="shared" si="26"/>
        <v>812.18</v>
      </c>
      <c r="H145" s="25">
        <f t="shared" si="27"/>
        <v>352.58</v>
      </c>
    </row>
    <row r="146" spans="1:8" s="2" customFormat="1">
      <c r="A146" s="32" t="s">
        <v>70</v>
      </c>
      <c r="B146" s="23">
        <v>105.8</v>
      </c>
      <c r="C146" s="24">
        <f t="shared" si="24"/>
        <v>1375.4</v>
      </c>
      <c r="D146" s="24">
        <f t="shared" si="25"/>
        <v>190.44</v>
      </c>
      <c r="E146" s="25">
        <v>8.44</v>
      </c>
      <c r="F146" s="26">
        <f t="shared" si="28"/>
        <v>9.0500000000000007</v>
      </c>
      <c r="G146" s="25">
        <f t="shared" si="26"/>
        <v>957.49</v>
      </c>
      <c r="H146" s="25">
        <f t="shared" si="27"/>
        <v>608.35</v>
      </c>
    </row>
    <row r="147" spans="1:8" s="2" customFormat="1">
      <c r="A147" s="32" t="s">
        <v>71</v>
      </c>
      <c r="B147" s="23">
        <v>45.7</v>
      </c>
      <c r="C147" s="24">
        <f t="shared" si="24"/>
        <v>594.1</v>
      </c>
      <c r="D147" s="24">
        <f t="shared" si="25"/>
        <v>82.26</v>
      </c>
      <c r="E147" s="25">
        <v>8.52</v>
      </c>
      <c r="F147" s="26">
        <f t="shared" si="28"/>
        <v>9.14</v>
      </c>
      <c r="G147" s="25">
        <f t="shared" si="26"/>
        <v>417.7</v>
      </c>
      <c r="H147" s="25">
        <f t="shared" si="27"/>
        <v>258.66000000000003</v>
      </c>
    </row>
    <row r="148" spans="1:8" s="2" customFormat="1">
      <c r="A148" s="32" t="s">
        <v>72</v>
      </c>
      <c r="B148" s="23">
        <v>30.9</v>
      </c>
      <c r="C148" s="24">
        <f t="shared" si="24"/>
        <v>401.7</v>
      </c>
      <c r="D148" s="24">
        <f t="shared" si="25"/>
        <v>55.62</v>
      </c>
      <c r="E148" s="25">
        <v>7.44</v>
      </c>
      <c r="F148" s="26">
        <f t="shared" si="28"/>
        <v>7.98</v>
      </c>
      <c r="G148" s="25">
        <f t="shared" si="26"/>
        <v>246.58</v>
      </c>
      <c r="H148" s="25">
        <f t="shared" si="27"/>
        <v>210.74</v>
      </c>
    </row>
    <row r="149" spans="1:8" s="2" customFormat="1">
      <c r="A149" s="32" t="s">
        <v>73</v>
      </c>
      <c r="B149" s="23">
        <v>16</v>
      </c>
      <c r="C149" s="24">
        <f t="shared" si="24"/>
        <v>208</v>
      </c>
      <c r="D149" s="24">
        <f t="shared" si="25"/>
        <v>28.8</v>
      </c>
      <c r="E149" s="25">
        <v>8.7200000000000006</v>
      </c>
      <c r="F149" s="26">
        <f t="shared" si="28"/>
        <v>9.35</v>
      </c>
      <c r="G149" s="25">
        <f t="shared" si="26"/>
        <v>149.6</v>
      </c>
      <c r="H149" s="25">
        <f t="shared" si="27"/>
        <v>87.2</v>
      </c>
    </row>
    <row r="150" spans="1:8" s="2" customFormat="1">
      <c r="A150" s="32" t="s">
        <v>74</v>
      </c>
      <c r="B150" s="23">
        <v>22.6</v>
      </c>
      <c r="C150" s="24">
        <f t="shared" si="24"/>
        <v>293.8</v>
      </c>
      <c r="D150" s="24">
        <f t="shared" si="25"/>
        <v>40.68</v>
      </c>
      <c r="E150" s="25">
        <v>8.5399999999999991</v>
      </c>
      <c r="F150" s="26">
        <f t="shared" si="28"/>
        <v>9.16</v>
      </c>
      <c r="G150" s="25">
        <f t="shared" si="26"/>
        <v>207.02</v>
      </c>
      <c r="H150" s="25">
        <f t="shared" si="27"/>
        <v>127.46</v>
      </c>
    </row>
    <row r="151" spans="1:8" s="2" customFormat="1">
      <c r="A151" s="32" t="s">
        <v>75</v>
      </c>
      <c r="B151" s="23">
        <v>75.5</v>
      </c>
      <c r="C151" s="24">
        <f t="shared" si="24"/>
        <v>981.5</v>
      </c>
      <c r="D151" s="24">
        <f t="shared" si="25"/>
        <v>135.9</v>
      </c>
      <c r="E151" s="25">
        <v>8.93</v>
      </c>
      <c r="F151" s="26">
        <f t="shared" si="28"/>
        <v>9.58</v>
      </c>
      <c r="G151" s="25">
        <f t="shared" si="26"/>
        <v>723.29</v>
      </c>
      <c r="H151" s="25">
        <f t="shared" si="27"/>
        <v>394.11</v>
      </c>
    </row>
    <row r="152" spans="1:8" s="2" customFormat="1">
      <c r="A152" s="32" t="s">
        <v>76</v>
      </c>
      <c r="B152" s="23">
        <v>55.2</v>
      </c>
      <c r="C152" s="24">
        <f t="shared" si="24"/>
        <v>717.6</v>
      </c>
      <c r="D152" s="24">
        <f t="shared" si="25"/>
        <v>99.36</v>
      </c>
      <c r="E152" s="25">
        <v>8.86</v>
      </c>
      <c r="F152" s="26">
        <f t="shared" si="28"/>
        <v>9.5</v>
      </c>
      <c r="G152" s="25">
        <f t="shared" si="26"/>
        <v>524.4</v>
      </c>
      <c r="H152" s="25">
        <f t="shared" si="27"/>
        <v>292.56</v>
      </c>
    </row>
    <row r="153" spans="1:8" s="2" customFormat="1">
      <c r="A153" s="32" t="s">
        <v>77</v>
      </c>
      <c r="B153" s="23">
        <v>20.100000000000001</v>
      </c>
      <c r="C153" s="24">
        <f t="shared" si="24"/>
        <v>261.3</v>
      </c>
      <c r="D153" s="24">
        <f t="shared" si="25"/>
        <v>36.18</v>
      </c>
      <c r="E153" s="25">
        <v>8.3800000000000008</v>
      </c>
      <c r="F153" s="26">
        <f t="shared" si="28"/>
        <v>8.99</v>
      </c>
      <c r="G153" s="25">
        <f t="shared" si="26"/>
        <v>180.7</v>
      </c>
      <c r="H153" s="25">
        <f t="shared" si="27"/>
        <v>116.78</v>
      </c>
    </row>
    <row r="154" spans="1:8" s="2" customFormat="1">
      <c r="A154" s="32" t="s">
        <v>78</v>
      </c>
      <c r="B154" s="23">
        <v>23.1</v>
      </c>
      <c r="C154" s="24">
        <f t="shared" si="24"/>
        <v>300.3</v>
      </c>
      <c r="D154" s="24">
        <f t="shared" si="25"/>
        <v>41.58</v>
      </c>
      <c r="E154" s="25">
        <v>7.01</v>
      </c>
      <c r="F154" s="26">
        <f t="shared" si="28"/>
        <v>7.52</v>
      </c>
      <c r="G154" s="25">
        <f t="shared" si="26"/>
        <v>173.71</v>
      </c>
      <c r="H154" s="25">
        <f t="shared" si="27"/>
        <v>168.17</v>
      </c>
    </row>
    <row r="155" spans="1:8" s="2" customFormat="1">
      <c r="A155" s="32" t="s">
        <v>79</v>
      </c>
      <c r="B155" s="23">
        <v>85</v>
      </c>
      <c r="C155" s="24">
        <f t="shared" si="24"/>
        <v>1105</v>
      </c>
      <c r="D155" s="24">
        <f t="shared" si="25"/>
        <v>153</v>
      </c>
      <c r="E155" s="25">
        <v>8.15</v>
      </c>
      <c r="F155" s="26">
        <f t="shared" si="28"/>
        <v>8.74</v>
      </c>
      <c r="G155" s="25">
        <f t="shared" si="26"/>
        <v>742.9</v>
      </c>
      <c r="H155" s="25">
        <f t="shared" si="27"/>
        <v>515.1</v>
      </c>
    </row>
    <row r="156" spans="1:8" s="2" customFormat="1">
      <c r="A156" s="32" t="s">
        <v>80</v>
      </c>
      <c r="B156" s="23">
        <v>70.599999999999994</v>
      </c>
      <c r="C156" s="24">
        <f t="shared" si="24"/>
        <v>917.8</v>
      </c>
      <c r="D156" s="24">
        <f t="shared" si="25"/>
        <v>127.08</v>
      </c>
      <c r="E156" s="25">
        <v>8.58</v>
      </c>
      <c r="F156" s="26">
        <f t="shared" si="28"/>
        <v>9.1999999999999993</v>
      </c>
      <c r="G156" s="25">
        <f t="shared" si="26"/>
        <v>649.52</v>
      </c>
      <c r="H156" s="25">
        <f t="shared" si="27"/>
        <v>395.36</v>
      </c>
    </row>
    <row r="157" spans="1:8" s="2" customFormat="1">
      <c r="A157" s="32" t="s">
        <v>81</v>
      </c>
      <c r="B157" s="23">
        <v>58.3</v>
      </c>
      <c r="C157" s="24">
        <f t="shared" si="24"/>
        <v>757.9</v>
      </c>
      <c r="D157" s="24">
        <f t="shared" si="25"/>
        <v>104.94</v>
      </c>
      <c r="E157" s="25">
        <v>7.99</v>
      </c>
      <c r="F157" s="26">
        <f t="shared" si="28"/>
        <v>8.57</v>
      </c>
      <c r="G157" s="25">
        <f t="shared" si="26"/>
        <v>499.63</v>
      </c>
      <c r="H157" s="25">
        <f t="shared" si="27"/>
        <v>363.21</v>
      </c>
    </row>
    <row r="158" spans="1:8" s="2" customFormat="1">
      <c r="A158" s="32" t="s">
        <v>82</v>
      </c>
      <c r="B158" s="23">
        <v>69</v>
      </c>
      <c r="C158" s="24">
        <f t="shared" si="24"/>
        <v>897</v>
      </c>
      <c r="D158" s="24">
        <f t="shared" si="25"/>
        <v>124.2</v>
      </c>
      <c r="E158" s="25">
        <v>7.2</v>
      </c>
      <c r="F158" s="26">
        <f t="shared" si="28"/>
        <v>7.72</v>
      </c>
      <c r="G158" s="25">
        <f t="shared" si="26"/>
        <v>532.67999999999995</v>
      </c>
      <c r="H158" s="25">
        <f t="shared" si="27"/>
        <v>488.52</v>
      </c>
    </row>
    <row r="159" spans="1:8" s="2" customFormat="1">
      <c r="A159" s="32" t="s">
        <v>83</v>
      </c>
      <c r="B159" s="23">
        <v>61.3</v>
      </c>
      <c r="C159" s="24">
        <f t="shared" si="24"/>
        <v>796.9</v>
      </c>
      <c r="D159" s="24">
        <f t="shared" si="25"/>
        <v>110.34</v>
      </c>
      <c r="E159" s="25">
        <v>8.68</v>
      </c>
      <c r="F159" s="26">
        <f t="shared" si="28"/>
        <v>9.31</v>
      </c>
      <c r="G159" s="25">
        <f t="shared" si="26"/>
        <v>570.70000000000005</v>
      </c>
      <c r="H159" s="25">
        <f t="shared" si="27"/>
        <v>336.54</v>
      </c>
    </row>
    <row r="160" spans="1:8" s="2" customFormat="1">
      <c r="A160" s="32" t="s">
        <v>84</v>
      </c>
      <c r="B160" s="23">
        <v>49.6</v>
      </c>
      <c r="C160" s="24">
        <f t="shared" si="24"/>
        <v>644.79999999999995</v>
      </c>
      <c r="D160" s="24">
        <f t="shared" si="25"/>
        <v>89.28</v>
      </c>
      <c r="E160" s="25">
        <v>8.52</v>
      </c>
      <c r="F160" s="26">
        <f t="shared" si="28"/>
        <v>9.14</v>
      </c>
      <c r="G160" s="25">
        <f t="shared" si="26"/>
        <v>453.34</v>
      </c>
      <c r="H160" s="25">
        <f t="shared" si="27"/>
        <v>280.74</v>
      </c>
    </row>
    <row r="161" spans="1:8" s="2" customFormat="1">
      <c r="A161" s="32" t="s">
        <v>85</v>
      </c>
      <c r="B161" s="23">
        <v>41.6</v>
      </c>
      <c r="C161" s="24">
        <f t="shared" si="24"/>
        <v>540.79999999999995</v>
      </c>
      <c r="D161" s="24">
        <f t="shared" si="25"/>
        <v>74.88</v>
      </c>
      <c r="E161" s="25">
        <v>8.5399999999999991</v>
      </c>
      <c r="F161" s="26">
        <f t="shared" si="28"/>
        <v>9.16</v>
      </c>
      <c r="G161" s="25">
        <f t="shared" si="26"/>
        <v>381.06</v>
      </c>
      <c r="H161" s="25">
        <f t="shared" si="27"/>
        <v>234.62</v>
      </c>
    </row>
    <row r="162" spans="1:8" s="2" customFormat="1">
      <c r="A162" s="32" t="s">
        <v>86</v>
      </c>
      <c r="B162" s="23">
        <v>21.4</v>
      </c>
      <c r="C162" s="24">
        <f t="shared" si="24"/>
        <v>278.2</v>
      </c>
      <c r="D162" s="24">
        <f t="shared" si="25"/>
        <v>38.520000000000003</v>
      </c>
      <c r="E162" s="25">
        <v>5.76</v>
      </c>
      <c r="F162" s="26">
        <f t="shared" si="28"/>
        <v>6.18</v>
      </c>
      <c r="G162" s="25">
        <f t="shared" si="26"/>
        <v>132.25</v>
      </c>
      <c r="H162" s="25">
        <f t="shared" si="27"/>
        <v>184.47</v>
      </c>
    </row>
    <row r="163" spans="1:8" s="2" customFormat="1">
      <c r="A163" s="32" t="s">
        <v>87</v>
      </c>
      <c r="B163" s="23">
        <v>86.1</v>
      </c>
      <c r="C163" s="24">
        <f t="shared" si="24"/>
        <v>1119.3</v>
      </c>
      <c r="D163" s="24">
        <f t="shared" si="25"/>
        <v>154.97999999999999</v>
      </c>
      <c r="E163" s="25">
        <v>8.41</v>
      </c>
      <c r="F163" s="26">
        <f t="shared" si="28"/>
        <v>9.02</v>
      </c>
      <c r="G163" s="25">
        <f t="shared" si="26"/>
        <v>776.62</v>
      </c>
      <c r="H163" s="25">
        <f t="shared" si="27"/>
        <v>497.66</v>
      </c>
    </row>
    <row r="164" spans="1:8" s="2" customFormat="1">
      <c r="A164" s="32" t="s">
        <v>88</v>
      </c>
      <c r="B164" s="23">
        <v>52.4</v>
      </c>
      <c r="C164" s="24">
        <f t="shared" si="24"/>
        <v>681.2</v>
      </c>
      <c r="D164" s="24">
        <f t="shared" si="25"/>
        <v>94.32</v>
      </c>
      <c r="E164" s="25">
        <v>8.52</v>
      </c>
      <c r="F164" s="26">
        <f t="shared" si="28"/>
        <v>9.14</v>
      </c>
      <c r="G164" s="25">
        <f t="shared" si="26"/>
        <v>478.94</v>
      </c>
      <c r="H164" s="25">
        <f t="shared" si="27"/>
        <v>296.58</v>
      </c>
    </row>
    <row r="165" spans="1:8" s="2" customFormat="1">
      <c r="A165" s="32" t="s">
        <v>89</v>
      </c>
      <c r="B165" s="23">
        <v>48.3</v>
      </c>
      <c r="C165" s="24">
        <f t="shared" si="24"/>
        <v>627.9</v>
      </c>
      <c r="D165" s="24">
        <f t="shared" si="25"/>
        <v>86.94</v>
      </c>
      <c r="E165" s="25">
        <v>8.1300000000000008</v>
      </c>
      <c r="F165" s="26">
        <f t="shared" si="28"/>
        <v>8.7200000000000006</v>
      </c>
      <c r="G165" s="25">
        <f t="shared" si="26"/>
        <v>421.18</v>
      </c>
      <c r="H165" s="25">
        <f t="shared" si="27"/>
        <v>293.66000000000003</v>
      </c>
    </row>
    <row r="166" spans="1:8" s="2" customFormat="1">
      <c r="A166" s="32" t="s">
        <v>90</v>
      </c>
      <c r="B166" s="23">
        <v>58.9</v>
      </c>
      <c r="C166" s="24">
        <f t="shared" si="24"/>
        <v>765.7</v>
      </c>
      <c r="D166" s="24">
        <f t="shared" si="25"/>
        <v>106.02</v>
      </c>
      <c r="E166" s="25">
        <v>8.24</v>
      </c>
      <c r="F166" s="26">
        <f t="shared" si="28"/>
        <v>8.84</v>
      </c>
      <c r="G166" s="25">
        <f t="shared" si="26"/>
        <v>520.67999999999995</v>
      </c>
      <c r="H166" s="25">
        <f t="shared" si="27"/>
        <v>351.04</v>
      </c>
    </row>
    <row r="167" spans="1:8" s="2" customFormat="1">
      <c r="A167" s="32" t="s">
        <v>91</v>
      </c>
      <c r="B167" s="23">
        <v>115.4</v>
      </c>
      <c r="C167" s="24">
        <f t="shared" si="24"/>
        <v>1500.2</v>
      </c>
      <c r="D167" s="24">
        <f t="shared" si="25"/>
        <v>207.72</v>
      </c>
      <c r="E167" s="25">
        <v>8.82</v>
      </c>
      <c r="F167" s="26">
        <f t="shared" si="28"/>
        <v>9.4600000000000009</v>
      </c>
      <c r="G167" s="25">
        <f t="shared" si="26"/>
        <v>1091.68</v>
      </c>
      <c r="H167" s="25">
        <f t="shared" si="27"/>
        <v>616.24</v>
      </c>
    </row>
    <row r="168" spans="1:8" s="2" customFormat="1">
      <c r="A168" s="32" t="s">
        <v>92</v>
      </c>
      <c r="B168" s="23">
        <v>63.3</v>
      </c>
      <c r="C168" s="24">
        <f t="shared" si="24"/>
        <v>822.9</v>
      </c>
      <c r="D168" s="24">
        <f t="shared" si="25"/>
        <v>113.94</v>
      </c>
      <c r="E168" s="25">
        <v>8.66</v>
      </c>
      <c r="F168" s="26">
        <f t="shared" si="28"/>
        <v>9.2899999999999991</v>
      </c>
      <c r="G168" s="25">
        <f t="shared" si="26"/>
        <v>588.05999999999995</v>
      </c>
      <c r="H168" s="25">
        <f t="shared" si="27"/>
        <v>348.78</v>
      </c>
    </row>
    <row r="169" spans="1:8" s="2" customFormat="1">
      <c r="A169" s="32" t="s">
        <v>93</v>
      </c>
      <c r="B169" s="23">
        <v>45.6</v>
      </c>
      <c r="C169" s="24">
        <f t="shared" si="24"/>
        <v>592.79999999999995</v>
      </c>
      <c r="D169" s="24">
        <f t="shared" si="25"/>
        <v>82.08</v>
      </c>
      <c r="E169" s="25">
        <v>7.01</v>
      </c>
      <c r="F169" s="26">
        <f t="shared" si="28"/>
        <v>7.52</v>
      </c>
      <c r="G169" s="25">
        <f t="shared" si="26"/>
        <v>342.91</v>
      </c>
      <c r="H169" s="25">
        <f t="shared" si="27"/>
        <v>331.97</v>
      </c>
    </row>
    <row r="170" spans="1:8" s="2" customFormat="1">
      <c r="A170" s="32" t="s">
        <v>94</v>
      </c>
      <c r="B170" s="23">
        <v>33.1</v>
      </c>
      <c r="C170" s="24">
        <f t="shared" si="24"/>
        <v>430.3</v>
      </c>
      <c r="D170" s="24">
        <f t="shared" si="25"/>
        <v>59.58</v>
      </c>
      <c r="E170" s="25">
        <v>8.41</v>
      </c>
      <c r="F170" s="26">
        <f t="shared" si="28"/>
        <v>9.02</v>
      </c>
      <c r="G170" s="25">
        <f t="shared" si="26"/>
        <v>298.56</v>
      </c>
      <c r="H170" s="25">
        <f t="shared" si="27"/>
        <v>191.32</v>
      </c>
    </row>
    <row r="171" spans="1:8" s="2" customFormat="1">
      <c r="A171" s="32" t="s">
        <v>95</v>
      </c>
      <c r="B171" s="23">
        <v>42.9</v>
      </c>
      <c r="C171" s="24">
        <f t="shared" si="24"/>
        <v>557.70000000000005</v>
      </c>
      <c r="D171" s="24">
        <f t="shared" si="25"/>
        <v>77.22</v>
      </c>
      <c r="E171" s="25">
        <v>8.9600000000000009</v>
      </c>
      <c r="F171" s="26">
        <f t="shared" si="28"/>
        <v>9.61</v>
      </c>
      <c r="G171" s="25">
        <f t="shared" si="26"/>
        <v>412.27</v>
      </c>
      <c r="H171" s="25">
        <f t="shared" si="27"/>
        <v>222.65</v>
      </c>
    </row>
    <row r="172" spans="1:8" s="2" customFormat="1">
      <c r="A172" s="32" t="s">
        <v>96</v>
      </c>
      <c r="B172" s="23">
        <v>30.7</v>
      </c>
      <c r="C172" s="24">
        <f t="shared" si="24"/>
        <v>399.1</v>
      </c>
      <c r="D172" s="24">
        <f t="shared" si="25"/>
        <v>55.26</v>
      </c>
      <c r="E172" s="25">
        <v>8.9600000000000009</v>
      </c>
      <c r="F172" s="26">
        <f t="shared" si="28"/>
        <v>9.61</v>
      </c>
      <c r="G172" s="25">
        <f t="shared" si="26"/>
        <v>295.02999999999997</v>
      </c>
      <c r="H172" s="25">
        <f t="shared" si="27"/>
        <v>159.33000000000001</v>
      </c>
    </row>
    <row r="173" spans="1:8" s="2" customFormat="1">
      <c r="A173" s="32" t="s">
        <v>97</v>
      </c>
      <c r="B173" s="23">
        <v>20.5</v>
      </c>
      <c r="C173" s="24">
        <f t="shared" si="24"/>
        <v>266.5</v>
      </c>
      <c r="D173" s="24">
        <f t="shared" si="25"/>
        <v>36.9</v>
      </c>
      <c r="E173" s="25">
        <v>5.81</v>
      </c>
      <c r="F173" s="26">
        <f t="shared" si="28"/>
        <v>6.23</v>
      </c>
      <c r="G173" s="25">
        <f t="shared" si="26"/>
        <v>127.72</v>
      </c>
      <c r="H173" s="25">
        <f t="shared" si="27"/>
        <v>175.68</v>
      </c>
    </row>
    <row r="174" spans="1:8" s="2" customFormat="1">
      <c r="A174" s="32" t="s">
        <v>98</v>
      </c>
      <c r="B174" s="23">
        <v>13.9</v>
      </c>
      <c r="C174" s="24">
        <f t="shared" si="24"/>
        <v>180.7</v>
      </c>
      <c r="D174" s="24">
        <f t="shared" si="25"/>
        <v>25.02</v>
      </c>
      <c r="E174" s="25">
        <v>8.0299999999999994</v>
      </c>
      <c r="F174" s="26">
        <f t="shared" si="28"/>
        <v>8.61</v>
      </c>
      <c r="G174" s="25">
        <f t="shared" si="26"/>
        <v>119.68</v>
      </c>
      <c r="H174" s="25">
        <f t="shared" si="27"/>
        <v>86.04</v>
      </c>
    </row>
    <row r="175" spans="1:8" s="2" customFormat="1">
      <c r="A175" s="32" t="s">
        <v>99</v>
      </c>
      <c r="B175" s="23">
        <v>19</v>
      </c>
      <c r="C175" s="24">
        <f t="shared" si="24"/>
        <v>247</v>
      </c>
      <c r="D175" s="24">
        <f t="shared" si="25"/>
        <v>34.200000000000003</v>
      </c>
      <c r="E175" s="25">
        <v>8.9600000000000009</v>
      </c>
      <c r="F175" s="26">
        <f t="shared" si="28"/>
        <v>9.61</v>
      </c>
      <c r="G175" s="25">
        <f t="shared" si="26"/>
        <v>182.59</v>
      </c>
      <c r="H175" s="25">
        <f t="shared" si="27"/>
        <v>98.61</v>
      </c>
    </row>
    <row r="176" spans="1:8" s="2" customFormat="1">
      <c r="A176" s="32" t="s">
        <v>100</v>
      </c>
      <c r="B176" s="23">
        <v>93.8</v>
      </c>
      <c r="C176" s="24">
        <f t="shared" si="24"/>
        <v>1219.4000000000001</v>
      </c>
      <c r="D176" s="24">
        <f t="shared" si="25"/>
        <v>168.84</v>
      </c>
      <c r="E176" s="25">
        <v>8.68</v>
      </c>
      <c r="F176" s="26">
        <f t="shared" si="28"/>
        <v>9.31</v>
      </c>
      <c r="G176" s="25">
        <f t="shared" si="26"/>
        <v>873.28</v>
      </c>
      <c r="H176" s="25">
        <f t="shared" si="27"/>
        <v>514.96</v>
      </c>
    </row>
    <row r="177" spans="1:8" s="2" customFormat="1">
      <c r="A177" s="32" t="s">
        <v>101</v>
      </c>
      <c r="B177" s="23">
        <v>93.4</v>
      </c>
      <c r="C177" s="24">
        <f t="shared" si="24"/>
        <v>1214.2</v>
      </c>
      <c r="D177" s="24">
        <f t="shared" si="25"/>
        <v>168.12</v>
      </c>
      <c r="E177" s="25">
        <v>8.86</v>
      </c>
      <c r="F177" s="26">
        <f t="shared" si="28"/>
        <v>9.5</v>
      </c>
      <c r="G177" s="25">
        <f t="shared" si="26"/>
        <v>887.3</v>
      </c>
      <c r="H177" s="25">
        <f t="shared" si="27"/>
        <v>495.02</v>
      </c>
    </row>
    <row r="178" spans="1:8" s="2" customFormat="1">
      <c r="A178" s="32" t="s">
        <v>102</v>
      </c>
      <c r="B178" s="23">
        <v>73.5</v>
      </c>
      <c r="C178" s="24">
        <f t="shared" si="24"/>
        <v>955.5</v>
      </c>
      <c r="D178" s="24">
        <f t="shared" si="25"/>
        <v>132.30000000000001</v>
      </c>
      <c r="E178" s="25">
        <v>8.7899999999999991</v>
      </c>
      <c r="F178" s="26">
        <f t="shared" si="28"/>
        <v>9.43</v>
      </c>
      <c r="G178" s="25">
        <f t="shared" si="26"/>
        <v>693.11</v>
      </c>
      <c r="H178" s="25">
        <f t="shared" si="27"/>
        <v>394.69</v>
      </c>
    </row>
    <row r="179" spans="1:8" s="2" customFormat="1">
      <c r="A179" s="32" t="s">
        <v>103</v>
      </c>
      <c r="B179" s="23">
        <v>53.9</v>
      </c>
      <c r="C179" s="24">
        <f t="shared" si="24"/>
        <v>700.7</v>
      </c>
      <c r="D179" s="24">
        <f t="shared" si="25"/>
        <v>97.02</v>
      </c>
      <c r="E179" s="25">
        <v>9.52</v>
      </c>
      <c r="F179" s="26">
        <f t="shared" si="28"/>
        <v>10.210000000000001</v>
      </c>
      <c r="G179" s="25">
        <f t="shared" si="26"/>
        <v>550.32000000000005</v>
      </c>
      <c r="H179" s="25">
        <f t="shared" si="27"/>
        <v>247.4</v>
      </c>
    </row>
    <row r="180" spans="1:8" s="2" customFormat="1">
      <c r="A180" s="32" t="s">
        <v>104</v>
      </c>
      <c r="B180" s="23">
        <v>57.7</v>
      </c>
      <c r="C180" s="24">
        <f t="shared" si="24"/>
        <v>750.1</v>
      </c>
      <c r="D180" s="24">
        <f t="shared" si="25"/>
        <v>103.86</v>
      </c>
      <c r="E180" s="25">
        <v>9.2100000000000009</v>
      </c>
      <c r="F180" s="26">
        <f t="shared" si="28"/>
        <v>9.8800000000000008</v>
      </c>
      <c r="G180" s="25">
        <f t="shared" si="26"/>
        <v>570.08000000000004</v>
      </c>
      <c r="H180" s="25">
        <f t="shared" si="27"/>
        <v>283.88</v>
      </c>
    </row>
    <row r="181" spans="1:8" s="2" customFormat="1">
      <c r="A181" s="32" t="s">
        <v>105</v>
      </c>
      <c r="B181" s="23">
        <v>75.2</v>
      </c>
      <c r="C181" s="24">
        <f t="shared" si="24"/>
        <v>977.6</v>
      </c>
      <c r="D181" s="24">
        <f t="shared" si="25"/>
        <v>135.36000000000001</v>
      </c>
      <c r="E181" s="25">
        <v>9.52</v>
      </c>
      <c r="F181" s="26">
        <f t="shared" si="28"/>
        <v>10.210000000000001</v>
      </c>
      <c r="G181" s="25">
        <f t="shared" si="26"/>
        <v>767.79</v>
      </c>
      <c r="H181" s="25">
        <f t="shared" si="27"/>
        <v>345.17</v>
      </c>
    </row>
    <row r="182" spans="1:8" s="2" customFormat="1">
      <c r="A182" s="32" t="s">
        <v>106</v>
      </c>
      <c r="B182" s="23">
        <v>42.2</v>
      </c>
      <c r="C182" s="24">
        <f t="shared" si="24"/>
        <v>548.6</v>
      </c>
      <c r="D182" s="24">
        <f t="shared" si="25"/>
        <v>75.959999999999994</v>
      </c>
      <c r="E182" s="25">
        <v>7.6</v>
      </c>
      <c r="F182" s="26">
        <f t="shared" si="28"/>
        <v>8.15</v>
      </c>
      <c r="G182" s="25">
        <f t="shared" si="26"/>
        <v>343.93</v>
      </c>
      <c r="H182" s="25">
        <f t="shared" si="27"/>
        <v>280.63</v>
      </c>
    </row>
    <row r="183" spans="1:8" s="2" customFormat="1">
      <c r="A183" s="32" t="s">
        <v>107</v>
      </c>
      <c r="B183" s="23">
        <v>34.5</v>
      </c>
      <c r="C183" s="24">
        <f t="shared" si="24"/>
        <v>448.5</v>
      </c>
      <c r="D183" s="24">
        <f t="shared" si="25"/>
        <v>62.1</v>
      </c>
      <c r="E183" s="25">
        <v>7.74</v>
      </c>
      <c r="F183" s="26">
        <f t="shared" si="28"/>
        <v>8.3000000000000007</v>
      </c>
      <c r="G183" s="25">
        <f t="shared" si="26"/>
        <v>286.35000000000002</v>
      </c>
      <c r="H183" s="25">
        <f t="shared" si="27"/>
        <v>224.25</v>
      </c>
    </row>
    <row r="184" spans="1:8" s="2" customFormat="1">
      <c r="A184" s="32" t="s">
        <v>108</v>
      </c>
      <c r="B184" s="23">
        <v>41.5</v>
      </c>
      <c r="C184" s="24">
        <f t="shared" si="24"/>
        <v>539.5</v>
      </c>
      <c r="D184" s="24">
        <f t="shared" si="25"/>
        <v>74.7</v>
      </c>
      <c r="E184" s="25">
        <v>7.85</v>
      </c>
      <c r="F184" s="26">
        <f t="shared" si="28"/>
        <v>8.42</v>
      </c>
      <c r="G184" s="25">
        <f t="shared" si="26"/>
        <v>349.43</v>
      </c>
      <c r="H184" s="25">
        <f t="shared" si="27"/>
        <v>264.77</v>
      </c>
    </row>
    <row r="185" spans="1:8" s="2" customFormat="1">
      <c r="A185" s="32" t="s">
        <v>109</v>
      </c>
      <c r="B185" s="23">
        <v>39</v>
      </c>
      <c r="C185" s="24">
        <f t="shared" si="24"/>
        <v>507</v>
      </c>
      <c r="D185" s="24">
        <f t="shared" si="25"/>
        <v>70.2</v>
      </c>
      <c r="E185" s="25">
        <v>10.45</v>
      </c>
      <c r="F185" s="26">
        <f t="shared" si="28"/>
        <v>11.21</v>
      </c>
      <c r="G185" s="25">
        <f t="shared" si="26"/>
        <v>437.19</v>
      </c>
      <c r="H185" s="25">
        <f t="shared" si="27"/>
        <v>140.01</v>
      </c>
    </row>
    <row r="186" spans="1:8" s="2" customFormat="1">
      <c r="A186" s="32" t="s">
        <v>110</v>
      </c>
      <c r="B186" s="23">
        <v>37.5</v>
      </c>
      <c r="C186" s="24">
        <f t="shared" si="24"/>
        <v>487.5</v>
      </c>
      <c r="D186" s="24">
        <f t="shared" si="25"/>
        <v>67.5</v>
      </c>
      <c r="E186" s="25">
        <v>5.48</v>
      </c>
      <c r="F186" s="26">
        <f t="shared" si="28"/>
        <v>5.88</v>
      </c>
      <c r="G186" s="25">
        <f t="shared" si="26"/>
        <v>220.5</v>
      </c>
      <c r="H186" s="25">
        <f t="shared" si="27"/>
        <v>334.5</v>
      </c>
    </row>
    <row r="187" spans="1:8" s="2" customFormat="1">
      <c r="A187" s="32" t="s">
        <v>111</v>
      </c>
      <c r="B187" s="23">
        <v>33.4</v>
      </c>
      <c r="C187" s="24">
        <f t="shared" si="24"/>
        <v>434.2</v>
      </c>
      <c r="D187" s="24">
        <f t="shared" si="25"/>
        <v>60.12</v>
      </c>
      <c r="E187" s="25">
        <v>5.62</v>
      </c>
      <c r="F187" s="26">
        <f t="shared" si="28"/>
        <v>6.03</v>
      </c>
      <c r="G187" s="25">
        <f t="shared" si="26"/>
        <v>201.4</v>
      </c>
      <c r="H187" s="25">
        <f t="shared" si="27"/>
        <v>292.92</v>
      </c>
    </row>
    <row r="188" spans="1:8" s="2" customFormat="1">
      <c r="A188" s="32" t="s">
        <v>112</v>
      </c>
      <c r="B188" s="23">
        <v>25.7</v>
      </c>
      <c r="C188" s="24">
        <f t="shared" si="24"/>
        <v>334.1</v>
      </c>
      <c r="D188" s="24">
        <f t="shared" si="25"/>
        <v>46.26</v>
      </c>
      <c r="E188" s="25">
        <v>5.26</v>
      </c>
      <c r="F188" s="26">
        <f t="shared" si="28"/>
        <v>5.64</v>
      </c>
      <c r="G188" s="25">
        <f t="shared" si="26"/>
        <v>144.94999999999999</v>
      </c>
      <c r="H188" s="25">
        <f t="shared" si="27"/>
        <v>235.41</v>
      </c>
    </row>
    <row r="189" spans="1:8" s="2" customFormat="1">
      <c r="A189" s="32" t="s">
        <v>113</v>
      </c>
      <c r="B189" s="23">
        <v>78.5</v>
      </c>
      <c r="C189" s="24">
        <f t="shared" si="24"/>
        <v>1020.5</v>
      </c>
      <c r="D189" s="24">
        <f t="shared" si="25"/>
        <v>141.30000000000001</v>
      </c>
      <c r="E189" s="25">
        <v>7.89</v>
      </c>
      <c r="F189" s="26">
        <f t="shared" si="28"/>
        <v>8.4600000000000009</v>
      </c>
      <c r="G189" s="25">
        <f t="shared" si="26"/>
        <v>664.11</v>
      </c>
      <c r="H189" s="25">
        <f t="shared" si="27"/>
        <v>497.69</v>
      </c>
    </row>
    <row r="190" spans="1:8" s="2" customFormat="1">
      <c r="A190" s="32" t="s">
        <v>114</v>
      </c>
      <c r="B190" s="23">
        <v>28.1</v>
      </c>
      <c r="C190" s="24">
        <f t="shared" si="24"/>
        <v>365.3</v>
      </c>
      <c r="D190" s="24">
        <f t="shared" si="25"/>
        <v>50.58</v>
      </c>
      <c r="E190" s="25">
        <v>7.2</v>
      </c>
      <c r="F190" s="26">
        <f t="shared" si="28"/>
        <v>7.72</v>
      </c>
      <c r="G190" s="25">
        <f t="shared" si="26"/>
        <v>216.93</v>
      </c>
      <c r="H190" s="25">
        <f t="shared" si="27"/>
        <v>198.95</v>
      </c>
    </row>
    <row r="191" spans="1:8" s="2" customFormat="1">
      <c r="A191" s="32" t="s">
        <v>115</v>
      </c>
      <c r="B191" s="23">
        <v>70.599999999999994</v>
      </c>
      <c r="C191" s="24">
        <f t="shared" si="24"/>
        <v>917.8</v>
      </c>
      <c r="D191" s="24">
        <f t="shared" si="25"/>
        <v>127.08</v>
      </c>
      <c r="E191" s="25">
        <v>8.41</v>
      </c>
      <c r="F191" s="26">
        <f t="shared" si="28"/>
        <v>9.02</v>
      </c>
      <c r="G191" s="25">
        <f t="shared" si="26"/>
        <v>636.80999999999995</v>
      </c>
      <c r="H191" s="25">
        <f t="shared" si="27"/>
        <v>408.07</v>
      </c>
    </row>
    <row r="192" spans="1:8" s="2" customFormat="1">
      <c r="A192" s="32" t="s">
        <v>116</v>
      </c>
      <c r="B192" s="23">
        <v>58.6</v>
      </c>
      <c r="C192" s="24">
        <f t="shared" si="24"/>
        <v>761.8</v>
      </c>
      <c r="D192" s="24">
        <f t="shared" si="25"/>
        <v>105.48</v>
      </c>
      <c r="E192" s="25">
        <v>8.02</v>
      </c>
      <c r="F192" s="26">
        <f t="shared" si="28"/>
        <v>8.6</v>
      </c>
      <c r="G192" s="25">
        <f t="shared" si="26"/>
        <v>503.96</v>
      </c>
      <c r="H192" s="25">
        <f t="shared" si="27"/>
        <v>363.32</v>
      </c>
    </row>
    <row r="193" spans="1:8" s="2" customFormat="1">
      <c r="A193" s="32" t="s">
        <v>117</v>
      </c>
      <c r="B193" s="23">
        <v>89.3</v>
      </c>
      <c r="C193" s="24">
        <f t="shared" si="24"/>
        <v>1160.9000000000001</v>
      </c>
      <c r="D193" s="24">
        <f t="shared" si="25"/>
        <v>160.74</v>
      </c>
      <c r="E193" s="25">
        <v>8.41</v>
      </c>
      <c r="F193" s="26">
        <f t="shared" si="28"/>
        <v>9.02</v>
      </c>
      <c r="G193" s="25">
        <f t="shared" si="26"/>
        <v>805.49</v>
      </c>
      <c r="H193" s="25">
        <f t="shared" si="27"/>
        <v>516.15</v>
      </c>
    </row>
    <row r="194" spans="1:8" s="2" customFormat="1">
      <c r="A194" s="32" t="s">
        <v>118</v>
      </c>
      <c r="B194" s="23">
        <v>111.6</v>
      </c>
      <c r="C194" s="24">
        <f t="shared" si="24"/>
        <v>1450.8</v>
      </c>
      <c r="D194" s="24">
        <f t="shared" si="25"/>
        <v>200.88</v>
      </c>
      <c r="E194" s="25">
        <v>9.07</v>
      </c>
      <c r="F194" s="26">
        <f t="shared" si="28"/>
        <v>9.73</v>
      </c>
      <c r="G194" s="25">
        <f t="shared" si="26"/>
        <v>1085.8699999999999</v>
      </c>
      <c r="H194" s="25">
        <f t="shared" si="27"/>
        <v>565.80999999999995</v>
      </c>
    </row>
    <row r="195" spans="1:8" s="2" customFormat="1">
      <c r="A195" s="32" t="s">
        <v>119</v>
      </c>
      <c r="B195" s="23">
        <v>102.3</v>
      </c>
      <c r="C195" s="24">
        <f t="shared" si="24"/>
        <v>1329.9</v>
      </c>
      <c r="D195" s="24">
        <f t="shared" si="25"/>
        <v>184.14</v>
      </c>
      <c r="E195" s="25">
        <v>7.75</v>
      </c>
      <c r="F195" s="26">
        <f t="shared" si="28"/>
        <v>8.31</v>
      </c>
      <c r="G195" s="25">
        <f t="shared" si="26"/>
        <v>850.11</v>
      </c>
      <c r="H195" s="25">
        <f t="shared" si="27"/>
        <v>663.93</v>
      </c>
    </row>
    <row r="196" spans="1:8" s="2" customFormat="1">
      <c r="A196" s="32" t="s">
        <v>120</v>
      </c>
      <c r="B196" s="23">
        <v>42.4</v>
      </c>
      <c r="C196" s="24">
        <f t="shared" si="24"/>
        <v>551.20000000000005</v>
      </c>
      <c r="D196" s="24">
        <f t="shared" si="25"/>
        <v>76.319999999999993</v>
      </c>
      <c r="E196" s="25">
        <v>8.5399999999999991</v>
      </c>
      <c r="F196" s="26">
        <f t="shared" si="28"/>
        <v>9.16</v>
      </c>
      <c r="G196" s="25">
        <f t="shared" si="26"/>
        <v>388.38</v>
      </c>
      <c r="H196" s="25">
        <f t="shared" si="27"/>
        <v>239.14</v>
      </c>
    </row>
    <row r="197" spans="1:8" s="2" customFormat="1">
      <c r="A197" s="32" t="s">
        <v>121</v>
      </c>
      <c r="B197" s="23">
        <v>44.9</v>
      </c>
      <c r="C197" s="24">
        <f t="shared" si="24"/>
        <v>583.70000000000005</v>
      </c>
      <c r="D197" s="24">
        <f t="shared" si="25"/>
        <v>80.819999999999993</v>
      </c>
      <c r="E197" s="25">
        <v>8.66</v>
      </c>
      <c r="F197" s="26">
        <f t="shared" si="28"/>
        <v>9.2899999999999991</v>
      </c>
      <c r="G197" s="25">
        <f t="shared" si="26"/>
        <v>417.12</v>
      </c>
      <c r="H197" s="25">
        <f t="shared" si="27"/>
        <v>247.4</v>
      </c>
    </row>
    <row r="198" spans="1:8" s="2" customFormat="1">
      <c r="A198" s="32" t="s">
        <v>122</v>
      </c>
      <c r="B198" s="23">
        <v>81.2</v>
      </c>
      <c r="C198" s="24">
        <f t="shared" si="24"/>
        <v>1055.5999999999999</v>
      </c>
      <c r="D198" s="24">
        <f t="shared" si="25"/>
        <v>146.16</v>
      </c>
      <c r="E198" s="25">
        <v>8.7899999999999991</v>
      </c>
      <c r="F198" s="26">
        <f t="shared" si="28"/>
        <v>9.43</v>
      </c>
      <c r="G198" s="25">
        <f t="shared" si="26"/>
        <v>765.72</v>
      </c>
      <c r="H198" s="25">
        <f t="shared" si="27"/>
        <v>436.04</v>
      </c>
    </row>
    <row r="199" spans="1:8" s="2" customFormat="1">
      <c r="A199" s="32" t="s">
        <v>123</v>
      </c>
      <c r="B199" s="23">
        <v>60.6</v>
      </c>
      <c r="C199" s="24">
        <f t="shared" si="24"/>
        <v>787.8</v>
      </c>
      <c r="D199" s="24">
        <f t="shared" si="25"/>
        <v>109.08</v>
      </c>
      <c r="E199" s="25">
        <v>9</v>
      </c>
      <c r="F199" s="26">
        <f t="shared" si="28"/>
        <v>9.65</v>
      </c>
      <c r="G199" s="25">
        <f t="shared" si="26"/>
        <v>584.79</v>
      </c>
      <c r="H199" s="25">
        <f t="shared" si="27"/>
        <v>312.08999999999997</v>
      </c>
    </row>
    <row r="200" spans="1:8" s="2" customFormat="1">
      <c r="A200" s="32" t="s">
        <v>124</v>
      </c>
      <c r="B200" s="23">
        <v>67.099999999999994</v>
      </c>
      <c r="C200" s="24">
        <f t="shared" si="24"/>
        <v>872.3</v>
      </c>
      <c r="D200" s="24">
        <f t="shared" si="25"/>
        <v>120.78</v>
      </c>
      <c r="E200" s="25">
        <v>8.68</v>
      </c>
      <c r="F200" s="26">
        <f t="shared" si="28"/>
        <v>9.31</v>
      </c>
      <c r="G200" s="25">
        <f t="shared" si="26"/>
        <v>624.70000000000005</v>
      </c>
      <c r="H200" s="25">
        <f t="shared" si="27"/>
        <v>368.38</v>
      </c>
    </row>
    <row r="201" spans="1:8" s="2" customFormat="1">
      <c r="A201" s="25" t="s">
        <v>125</v>
      </c>
      <c r="B201" s="23">
        <v>10.9</v>
      </c>
      <c r="C201" s="24">
        <f t="shared" si="24"/>
        <v>141.69999999999999</v>
      </c>
      <c r="D201" s="24">
        <f t="shared" si="25"/>
        <v>19.62</v>
      </c>
      <c r="E201" s="25">
        <v>6.21</v>
      </c>
      <c r="F201" s="26">
        <f t="shared" si="28"/>
        <v>6.66</v>
      </c>
      <c r="G201" s="25">
        <f t="shared" si="26"/>
        <v>72.59</v>
      </c>
      <c r="H201" s="25">
        <f t="shared" si="27"/>
        <v>88.73</v>
      </c>
    </row>
    <row r="202" spans="1:8" s="2" customFormat="1">
      <c r="A202" s="25" t="s">
        <v>126</v>
      </c>
      <c r="B202" s="23">
        <v>14.2</v>
      </c>
      <c r="C202" s="24">
        <f t="shared" si="24"/>
        <v>184.6</v>
      </c>
      <c r="D202" s="24">
        <f t="shared" si="25"/>
        <v>25.56</v>
      </c>
      <c r="E202" s="25">
        <v>5.66</v>
      </c>
      <c r="F202" s="26">
        <f t="shared" si="28"/>
        <v>6.07</v>
      </c>
      <c r="G202" s="25">
        <f t="shared" si="26"/>
        <v>86.19</v>
      </c>
      <c r="H202" s="25">
        <f t="shared" si="27"/>
        <v>123.97</v>
      </c>
    </row>
    <row r="203" spans="1:8" s="2" customFormat="1">
      <c r="A203" s="25" t="s">
        <v>127</v>
      </c>
      <c r="B203" s="23">
        <v>15</v>
      </c>
      <c r="C203" s="24">
        <f t="shared" ref="C203:C212" si="29">ROUND(B203*65*0.2,2)</f>
        <v>195</v>
      </c>
      <c r="D203" s="24">
        <f t="shared" ref="D203:D212" si="30">ROUND(B203*9*0.2,2)</f>
        <v>27</v>
      </c>
      <c r="E203" s="25">
        <v>5.95</v>
      </c>
      <c r="F203" s="26">
        <f t="shared" si="28"/>
        <v>6.38</v>
      </c>
      <c r="G203" s="25">
        <f t="shared" ref="G203:G212" si="31">ROUND(B203*F203,2)</f>
        <v>95.7</v>
      </c>
      <c r="H203" s="25">
        <f t="shared" ref="H203:H212" si="32">C203+D203-G203</f>
        <v>126.3</v>
      </c>
    </row>
    <row r="204" spans="1:8" s="2" customFormat="1">
      <c r="A204" s="25" t="s">
        <v>128</v>
      </c>
      <c r="B204" s="23">
        <v>5.8</v>
      </c>
      <c r="C204" s="24">
        <f t="shared" si="29"/>
        <v>75.400000000000006</v>
      </c>
      <c r="D204" s="24">
        <f t="shared" si="30"/>
        <v>10.44</v>
      </c>
      <c r="E204" s="25">
        <v>8.52</v>
      </c>
      <c r="F204" s="26">
        <f t="shared" si="28"/>
        <v>9.14</v>
      </c>
      <c r="G204" s="25">
        <f t="shared" si="31"/>
        <v>53.01</v>
      </c>
      <c r="H204" s="25">
        <f t="shared" si="32"/>
        <v>32.83</v>
      </c>
    </row>
    <row r="205" spans="1:8" s="2" customFormat="1">
      <c r="A205" s="25" t="s">
        <v>129</v>
      </c>
      <c r="B205" s="23">
        <v>32</v>
      </c>
      <c r="C205" s="24">
        <f t="shared" si="29"/>
        <v>416</v>
      </c>
      <c r="D205" s="24">
        <f t="shared" si="30"/>
        <v>57.6</v>
      </c>
      <c r="E205" s="25">
        <v>8.58</v>
      </c>
      <c r="F205" s="26">
        <f t="shared" ref="F205:F212" si="33">ROUND(E205*74/69,2)</f>
        <v>9.1999999999999993</v>
      </c>
      <c r="G205" s="25">
        <f t="shared" si="31"/>
        <v>294.39999999999998</v>
      </c>
      <c r="H205" s="25">
        <f t="shared" si="32"/>
        <v>179.2</v>
      </c>
    </row>
    <row r="206" spans="1:8" s="2" customFormat="1">
      <c r="A206" s="25" t="s">
        <v>130</v>
      </c>
      <c r="B206" s="23">
        <v>12.7</v>
      </c>
      <c r="C206" s="24">
        <f t="shared" si="29"/>
        <v>165.1</v>
      </c>
      <c r="D206" s="24">
        <f t="shared" si="30"/>
        <v>22.86</v>
      </c>
      <c r="E206" s="25">
        <v>7.48</v>
      </c>
      <c r="F206" s="26">
        <f t="shared" si="33"/>
        <v>8.02</v>
      </c>
      <c r="G206" s="25">
        <f t="shared" si="31"/>
        <v>101.85</v>
      </c>
      <c r="H206" s="25">
        <f t="shared" si="32"/>
        <v>86.11</v>
      </c>
    </row>
    <row r="207" spans="1:8" s="2" customFormat="1">
      <c r="A207" s="32" t="s">
        <v>131</v>
      </c>
      <c r="B207" s="23">
        <v>119.9</v>
      </c>
      <c r="C207" s="24">
        <f t="shared" si="29"/>
        <v>1558.7</v>
      </c>
      <c r="D207" s="24">
        <f t="shared" si="30"/>
        <v>215.82</v>
      </c>
      <c r="E207" s="25">
        <v>9.11</v>
      </c>
      <c r="F207" s="26">
        <f t="shared" si="33"/>
        <v>9.77</v>
      </c>
      <c r="G207" s="25">
        <f t="shared" si="31"/>
        <v>1171.42</v>
      </c>
      <c r="H207" s="25">
        <f t="shared" si="32"/>
        <v>603.1</v>
      </c>
    </row>
    <row r="208" spans="1:8" s="2" customFormat="1">
      <c r="A208" s="32" t="s">
        <v>132</v>
      </c>
      <c r="B208" s="23">
        <v>31</v>
      </c>
      <c r="C208" s="24">
        <f t="shared" si="29"/>
        <v>403</v>
      </c>
      <c r="D208" s="24">
        <f t="shared" si="30"/>
        <v>55.8</v>
      </c>
      <c r="E208" s="25">
        <v>6.08</v>
      </c>
      <c r="F208" s="26">
        <f t="shared" si="33"/>
        <v>6.52</v>
      </c>
      <c r="G208" s="25">
        <f t="shared" si="31"/>
        <v>202.12</v>
      </c>
      <c r="H208" s="25">
        <f t="shared" si="32"/>
        <v>256.68</v>
      </c>
    </row>
    <row r="209" spans="1:8" s="2" customFormat="1">
      <c r="A209" s="32" t="s">
        <v>133</v>
      </c>
      <c r="B209" s="23">
        <v>14.9</v>
      </c>
      <c r="C209" s="24">
        <f t="shared" si="29"/>
        <v>193.7</v>
      </c>
      <c r="D209" s="24">
        <f t="shared" si="30"/>
        <v>26.82</v>
      </c>
      <c r="E209" s="25">
        <v>6.77</v>
      </c>
      <c r="F209" s="26">
        <f t="shared" si="33"/>
        <v>7.26</v>
      </c>
      <c r="G209" s="25">
        <f t="shared" si="31"/>
        <v>108.17</v>
      </c>
      <c r="H209" s="25">
        <f t="shared" si="32"/>
        <v>112.35</v>
      </c>
    </row>
    <row r="210" spans="1:8" s="2" customFormat="1">
      <c r="A210" s="32" t="s">
        <v>134</v>
      </c>
      <c r="B210" s="23">
        <v>16.899999999999999</v>
      </c>
      <c r="C210" s="24">
        <f t="shared" si="29"/>
        <v>219.7</v>
      </c>
      <c r="D210" s="24">
        <f t="shared" si="30"/>
        <v>30.42</v>
      </c>
      <c r="E210" s="25">
        <v>6.49</v>
      </c>
      <c r="F210" s="26">
        <f t="shared" si="33"/>
        <v>6.96</v>
      </c>
      <c r="G210" s="25">
        <f t="shared" si="31"/>
        <v>117.62</v>
      </c>
      <c r="H210" s="25">
        <f t="shared" si="32"/>
        <v>132.5</v>
      </c>
    </row>
    <row r="211" spans="1:8" s="2" customFormat="1">
      <c r="A211" s="32" t="s">
        <v>135</v>
      </c>
      <c r="B211" s="23">
        <v>107.9</v>
      </c>
      <c r="C211" s="24">
        <f t="shared" si="29"/>
        <v>1402.7</v>
      </c>
      <c r="D211" s="24">
        <f t="shared" si="30"/>
        <v>194.22</v>
      </c>
      <c r="E211" s="25">
        <v>8.1300000000000008</v>
      </c>
      <c r="F211" s="26">
        <f t="shared" si="33"/>
        <v>8.7200000000000006</v>
      </c>
      <c r="G211" s="25">
        <f t="shared" si="31"/>
        <v>940.89</v>
      </c>
      <c r="H211" s="25">
        <f t="shared" si="32"/>
        <v>656.03</v>
      </c>
    </row>
    <row r="212" spans="1:8" s="2" customFormat="1">
      <c r="A212" s="32" t="s">
        <v>136</v>
      </c>
      <c r="B212" s="23">
        <v>49.5</v>
      </c>
      <c r="C212" s="24">
        <f t="shared" si="29"/>
        <v>643.5</v>
      </c>
      <c r="D212" s="24">
        <f t="shared" si="30"/>
        <v>89.1</v>
      </c>
      <c r="E212" s="25">
        <v>7.88</v>
      </c>
      <c r="F212" s="26">
        <f t="shared" si="33"/>
        <v>8.4499999999999993</v>
      </c>
      <c r="G212" s="25">
        <f t="shared" si="31"/>
        <v>418.28</v>
      </c>
      <c r="H212" s="25">
        <f t="shared" si="32"/>
        <v>314.32</v>
      </c>
    </row>
    <row r="213" spans="1:8" s="2" customFormat="1">
      <c r="B213" s="33"/>
      <c r="C213" s="12"/>
      <c r="D213" s="12"/>
      <c r="E213" s="12"/>
      <c r="F213" s="34"/>
      <c r="G213" s="12"/>
      <c r="H213" s="12"/>
    </row>
    <row r="214" spans="1:8" s="2" customFormat="1">
      <c r="B214" s="35"/>
      <c r="F214" s="36"/>
      <c r="H214" s="12"/>
    </row>
    <row r="215" spans="1:8" s="2" customFormat="1">
      <c r="B215" s="35"/>
      <c r="F215" s="36"/>
      <c r="H215" s="12"/>
    </row>
    <row r="216" spans="1:8" s="2" customFormat="1">
      <c r="B216" s="35"/>
      <c r="F216" s="36"/>
      <c r="H216" s="12"/>
    </row>
    <row r="217" spans="1:8" s="2" customFormat="1">
      <c r="B217" s="35"/>
      <c r="F217" s="36"/>
      <c r="H217" s="12"/>
    </row>
    <row r="218" spans="1:8" s="2" customFormat="1">
      <c r="B218" s="35"/>
      <c r="F218" s="36"/>
      <c r="H218" s="12"/>
    </row>
    <row r="219" spans="1:8" s="2" customFormat="1">
      <c r="B219" s="35"/>
      <c r="F219" s="36"/>
      <c r="H219" s="12"/>
    </row>
    <row r="220" spans="1:8" s="2" customFormat="1">
      <c r="B220" s="35"/>
      <c r="F220" s="36"/>
      <c r="H220" s="12"/>
    </row>
    <row r="221" spans="1:8" s="2" customFormat="1">
      <c r="B221" s="35"/>
      <c r="F221" s="36"/>
      <c r="H221" s="12"/>
    </row>
    <row r="222" spans="1:8" s="2" customFormat="1">
      <c r="B222" s="35"/>
      <c r="F222" s="36"/>
      <c r="H222" s="12"/>
    </row>
    <row r="223" spans="1:8" s="2" customFormat="1">
      <c r="B223" s="35"/>
      <c r="F223" s="36"/>
      <c r="H223" s="12"/>
    </row>
    <row r="224" spans="1:8" s="2" customFormat="1">
      <c r="B224" s="35"/>
      <c r="F224" s="36"/>
      <c r="H224" s="12"/>
    </row>
    <row r="225" spans="2:8" s="2" customFormat="1">
      <c r="B225" s="35"/>
      <c r="F225" s="36"/>
      <c r="H225" s="12"/>
    </row>
    <row r="226" spans="2:8" s="2" customFormat="1">
      <c r="B226" s="35"/>
      <c r="F226" s="36"/>
      <c r="H226" s="12"/>
    </row>
    <row r="227" spans="2:8" s="2" customFormat="1">
      <c r="B227" s="35"/>
      <c r="F227" s="36"/>
      <c r="H227" s="12"/>
    </row>
    <row r="228" spans="2:8" s="2" customFormat="1">
      <c r="B228" s="35"/>
      <c r="F228" s="36"/>
      <c r="H228" s="12"/>
    </row>
    <row r="229" spans="2:8" s="2" customFormat="1">
      <c r="B229" s="35"/>
      <c r="F229" s="36"/>
      <c r="H229" s="12"/>
    </row>
    <row r="230" spans="2:8" s="2" customFormat="1">
      <c r="B230" s="35"/>
      <c r="F230" s="36"/>
      <c r="H230" s="12"/>
    </row>
    <row r="231" spans="2:8" s="2" customFormat="1">
      <c r="B231" s="35"/>
      <c r="F231" s="36"/>
      <c r="H231" s="12"/>
    </row>
    <row r="232" spans="2:8" s="2" customFormat="1">
      <c r="B232" s="35"/>
      <c r="F232" s="36"/>
      <c r="H232" s="12"/>
    </row>
    <row r="233" spans="2:8" s="2" customFormat="1">
      <c r="B233" s="35"/>
      <c r="F233" s="36"/>
      <c r="H233" s="12"/>
    </row>
    <row r="234" spans="2:8" s="2" customFormat="1">
      <c r="B234" s="35"/>
      <c r="F234" s="36"/>
      <c r="H234" s="12"/>
    </row>
    <row r="235" spans="2:8" s="2" customFormat="1">
      <c r="B235" s="35"/>
      <c r="F235" s="36"/>
      <c r="H235" s="12"/>
    </row>
    <row r="236" spans="2:8" s="2" customFormat="1">
      <c r="B236" s="35"/>
      <c r="F236" s="36"/>
      <c r="H236" s="12"/>
    </row>
    <row r="237" spans="2:8" s="2" customFormat="1">
      <c r="B237" s="35"/>
      <c r="F237" s="36"/>
      <c r="H237" s="12"/>
    </row>
    <row r="238" spans="2:8" s="1" customFormat="1">
      <c r="B238" s="4"/>
      <c r="F238" s="5"/>
      <c r="H238" s="6"/>
    </row>
    <row r="239" spans="2:8" s="1" customFormat="1">
      <c r="B239" s="4"/>
      <c r="F239" s="5"/>
      <c r="H239" s="6"/>
    </row>
    <row r="240" spans="2:8" s="1" customFormat="1">
      <c r="B240" s="4"/>
      <c r="F240" s="5"/>
      <c r="H240" s="6"/>
    </row>
    <row r="241" spans="2:8" s="1" customFormat="1">
      <c r="B241" s="4"/>
      <c r="F241" s="5"/>
      <c r="H241" s="6"/>
    </row>
    <row r="242" spans="2:8" s="1" customFormat="1">
      <c r="B242" s="4"/>
      <c r="F242" s="5"/>
      <c r="H242" s="6"/>
    </row>
    <row r="243" spans="2:8" s="1" customFormat="1">
      <c r="B243" s="4"/>
      <c r="F243" s="5"/>
      <c r="H243" s="6"/>
    </row>
    <row r="244" spans="2:8" s="1" customFormat="1">
      <c r="B244" s="4"/>
      <c r="F244" s="5"/>
      <c r="H244" s="6"/>
    </row>
    <row r="245" spans="2:8" s="1" customFormat="1">
      <c r="B245" s="4"/>
      <c r="F245" s="5"/>
      <c r="H245" s="6"/>
    </row>
    <row r="246" spans="2:8" s="1" customFormat="1">
      <c r="B246" s="4"/>
      <c r="F246" s="5"/>
      <c r="H246" s="6"/>
    </row>
    <row r="247" spans="2:8" s="1" customFormat="1">
      <c r="B247" s="4"/>
      <c r="F247" s="5"/>
      <c r="H247" s="6"/>
    </row>
    <row r="248" spans="2:8" s="1" customFormat="1">
      <c r="B248" s="4"/>
      <c r="F248" s="5"/>
      <c r="H248" s="6"/>
    </row>
    <row r="249" spans="2:8" s="1" customFormat="1">
      <c r="B249" s="4"/>
      <c r="F249" s="5"/>
      <c r="H249" s="6"/>
    </row>
    <row r="250" spans="2:8" s="1" customFormat="1">
      <c r="B250" s="4"/>
      <c r="F250" s="5"/>
      <c r="H250" s="6"/>
    </row>
    <row r="251" spans="2:8" s="1" customFormat="1">
      <c r="B251" s="4"/>
      <c r="F251" s="5"/>
      <c r="H251" s="6"/>
    </row>
    <row r="252" spans="2:8" s="1" customFormat="1">
      <c r="B252" s="4"/>
      <c r="F252" s="5"/>
      <c r="H252" s="6"/>
    </row>
    <row r="253" spans="2:8" s="1" customFormat="1">
      <c r="B253" s="4"/>
      <c r="F253" s="5"/>
      <c r="H253" s="6"/>
    </row>
    <row r="254" spans="2:8" s="1" customFormat="1">
      <c r="B254" s="4"/>
      <c r="F254" s="5"/>
      <c r="H254" s="6"/>
    </row>
    <row r="255" spans="2:8" s="1" customFormat="1">
      <c r="B255" s="4"/>
      <c r="F255" s="5"/>
      <c r="H255" s="6"/>
    </row>
    <row r="256" spans="2:8" s="1" customFormat="1">
      <c r="B256" s="4"/>
      <c r="F256" s="5"/>
      <c r="H256" s="6"/>
    </row>
    <row r="257" spans="2:8" s="1" customFormat="1">
      <c r="B257" s="4"/>
      <c r="F257" s="5"/>
      <c r="H257" s="6"/>
    </row>
    <row r="258" spans="2:8" s="1" customFormat="1">
      <c r="B258" s="4"/>
      <c r="F258" s="5"/>
      <c r="H258" s="6"/>
    </row>
    <row r="259" spans="2:8" s="1" customFormat="1">
      <c r="B259" s="4"/>
      <c r="F259" s="5"/>
      <c r="H259" s="6"/>
    </row>
    <row r="260" spans="2:8" s="1" customFormat="1">
      <c r="B260" s="4"/>
      <c r="F260" s="5"/>
      <c r="H260" s="6"/>
    </row>
    <row r="261" spans="2:8" s="1" customFormat="1">
      <c r="B261" s="4"/>
      <c r="F261" s="5"/>
      <c r="H261" s="6"/>
    </row>
    <row r="262" spans="2:8" s="1" customFormat="1">
      <c r="B262" s="4"/>
      <c r="F262" s="5"/>
      <c r="H262" s="6"/>
    </row>
    <row r="263" spans="2:8" s="1" customFormat="1">
      <c r="B263" s="4"/>
      <c r="F263" s="5"/>
      <c r="H263" s="6"/>
    </row>
    <row r="264" spans="2:8" s="1" customFormat="1">
      <c r="B264" s="4"/>
      <c r="F264" s="5"/>
      <c r="H264" s="6"/>
    </row>
    <row r="265" spans="2:8" s="1" customFormat="1">
      <c r="B265" s="4"/>
      <c r="F265" s="5"/>
      <c r="H265" s="6"/>
    </row>
    <row r="266" spans="2:8" s="1" customFormat="1">
      <c r="B266" s="4"/>
      <c r="F266" s="5"/>
      <c r="H266" s="6"/>
    </row>
    <row r="267" spans="2:8" s="1" customFormat="1">
      <c r="B267" s="4"/>
      <c r="F267" s="5"/>
      <c r="H267" s="6"/>
    </row>
    <row r="268" spans="2:8" s="1" customFormat="1">
      <c r="B268" s="4"/>
      <c r="F268" s="5"/>
      <c r="H268" s="6"/>
    </row>
    <row r="269" spans="2:8" s="1" customFormat="1">
      <c r="B269" s="4"/>
      <c r="F269" s="5"/>
      <c r="H269" s="6"/>
    </row>
    <row r="270" spans="2:8" s="1" customFormat="1">
      <c r="B270" s="4"/>
      <c r="F270" s="5"/>
      <c r="H270" s="6"/>
    </row>
    <row r="271" spans="2:8" s="1" customFormat="1">
      <c r="B271" s="4"/>
      <c r="F271" s="5"/>
      <c r="H271" s="6"/>
    </row>
    <row r="272" spans="2:8" s="1" customFormat="1">
      <c r="B272" s="4"/>
      <c r="F272" s="5"/>
      <c r="H272" s="6"/>
    </row>
    <row r="273" spans="2:8" s="1" customFormat="1">
      <c r="B273" s="4"/>
      <c r="F273" s="5"/>
      <c r="H273" s="6"/>
    </row>
    <row r="274" spans="2:8" s="1" customFormat="1">
      <c r="B274" s="4"/>
      <c r="F274" s="5"/>
      <c r="H274" s="6"/>
    </row>
    <row r="275" spans="2:8" s="1" customFormat="1">
      <c r="B275" s="4"/>
      <c r="F275" s="5"/>
      <c r="H275" s="6"/>
    </row>
    <row r="276" spans="2:8" s="1" customFormat="1">
      <c r="B276" s="4"/>
      <c r="F276" s="5"/>
      <c r="H276" s="6"/>
    </row>
  </sheetData>
  <mergeCells count="7">
    <mergeCell ref="A2:H2"/>
    <mergeCell ref="C4:D4"/>
    <mergeCell ref="A4:A5"/>
    <mergeCell ref="B4:B5"/>
    <mergeCell ref="F4:F5"/>
    <mergeCell ref="G4:G5"/>
    <mergeCell ref="H4:H5"/>
  </mergeCells>
  <phoneticPr fontId="3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附件1总表</vt:lpstr>
      <vt:lpstr>附件2中央资金明细表</vt:lpstr>
      <vt:lpstr>附件3省与市县配套表</vt:lpstr>
      <vt:lpstr>Sheet1</vt:lpstr>
      <vt:lpstr>配套计算表</vt:lpstr>
      <vt:lpstr>附件1总表!Print_Titles</vt:lpstr>
      <vt:lpstr>附件2中央资金明细表!Print_Titles</vt:lpstr>
      <vt:lpstr>附件3省与市县配套表!Print_Titles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周晓敏</cp:lastModifiedBy>
  <cp:lastPrinted>2021-06-24T10:10:47Z</cp:lastPrinted>
  <dcterms:created xsi:type="dcterms:W3CDTF">2020-09-08T14:14:00Z</dcterms:created>
  <dcterms:modified xsi:type="dcterms:W3CDTF">2021-06-24T10:11:00Z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true</vt:bool>
  </property>
  <property fmtid="{D5CDD505-2E9C-101B-9397-08002B2CF9AE}" pid="4" name="ICV">
    <vt:lpwstr>5AD7801C9B1143AE93B6400E8E9730FD</vt:lpwstr>
  </property>
</Properties>
</file>