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1市州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<sst xmlns="http://schemas.openxmlformats.org/spreadsheetml/2006/main" count="46" uniqueCount="38">
  <si>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r>
      <rPr>
        <sz val="11"/>
        <color indexed="8"/>
        <rFont val="黑体"/>
        <family val="3"/>
      </rPr>
      <t>市、县两级平均认领数</t>
    </r>
  </si>
  <si>
    <r>
      <rPr>
        <sz val="11"/>
        <color indexed="8"/>
        <rFont val="黑体"/>
        <family val="3"/>
      </rPr>
      <t>行政权力事项</t>
    </r>
  </si>
  <si>
    <r>
      <rPr>
        <sz val="11"/>
        <color indexed="8"/>
        <rFont val="黑体"/>
        <family val="3"/>
      </rPr>
      <t>认领事项数</t>
    </r>
  </si>
  <si>
    <r>
      <rPr>
        <sz val="11"/>
        <color indexed="8"/>
        <rFont val="黑体"/>
        <family val="3"/>
      </rPr>
      <t>上报事项数</t>
    </r>
  </si>
  <si>
    <r>
      <rPr>
        <sz val="11"/>
        <color indexed="8"/>
        <rFont val="黑体"/>
        <family val="3"/>
      </rPr>
      <t>通过事项数</t>
    </r>
  </si>
  <si>
    <r>
      <rPr>
        <sz val="11"/>
        <color indexed="8"/>
        <rFont val="黑体"/>
        <family val="3"/>
      </rPr>
      <t>全程网办事项数</t>
    </r>
  </si>
  <si>
    <r>
      <rPr>
        <sz val="11"/>
        <color indexed="8"/>
        <rFont val="黑体"/>
        <family val="3"/>
      </rPr>
      <t>全程网办事项占比</t>
    </r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</si>
  <si>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</si>
  <si>
    <r>
      <rPr>
        <sz val="18"/>
        <color indexed="8"/>
        <rFont val="方正小标宋简体"/>
        <family val="0"/>
      </rPr>
      <t>各市（州）行政权力事项和公共服务事项认领情况表</t>
    </r>
  </si>
  <si>
    <r>
      <rPr>
        <sz val="11"/>
        <color indexed="8"/>
        <rFont val="黑体"/>
        <family val="3"/>
      </rPr>
      <t>市（州）</t>
    </r>
  </si>
  <si>
    <r>
      <rPr>
        <sz val="11"/>
        <color indexed="8"/>
        <rFont val="黑体"/>
        <family val="3"/>
      </rPr>
      <t>认领总数</t>
    </r>
  </si>
  <si>
    <r>
      <rPr>
        <sz val="11"/>
        <color indexed="8"/>
        <rFont val="黑体"/>
        <family val="3"/>
      </rPr>
      <t>公共服务事项</t>
    </r>
  </si>
  <si>
    <r>
      <rPr>
        <sz val="11"/>
        <color indexed="8"/>
        <rFont val="黑体"/>
        <family val="3"/>
      </rPr>
      <t>行政权力事项认领总数</t>
    </r>
  </si>
  <si>
    <r>
      <rPr>
        <sz val="11"/>
        <color indexed="8"/>
        <rFont val="黑体"/>
        <family val="3"/>
      </rPr>
      <t>行政许可事项</t>
    </r>
  </si>
  <si>
    <r>
      <rPr>
        <sz val="11"/>
        <color indexed="8"/>
        <rFont val="黑体"/>
        <family val="3"/>
      </rPr>
      <t>行政权力事项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黑体"/>
        <family val="3"/>
      </rPr>
      <t>除行政许可</t>
    </r>
    <r>
      <rPr>
        <sz val="11"/>
        <color indexed="8"/>
        <rFont val="Times New Roman"/>
        <family val="1"/>
      </rPr>
      <t>)</t>
    </r>
  </si>
  <si>
    <t>遂宁市</t>
  </si>
  <si>
    <t>广安市</t>
  </si>
  <si>
    <t>达州市</t>
  </si>
  <si>
    <t>德阳市</t>
  </si>
  <si>
    <t>巴中市</t>
  </si>
  <si>
    <t>内江市</t>
  </si>
  <si>
    <t>绵阳市</t>
  </si>
  <si>
    <t>雅安市</t>
  </si>
  <si>
    <t>南充市</t>
  </si>
  <si>
    <t>广元市</t>
  </si>
  <si>
    <t>泸州市</t>
  </si>
  <si>
    <t>资阳市</t>
  </si>
  <si>
    <t>眉山市</t>
  </si>
  <si>
    <t>自贡市</t>
  </si>
  <si>
    <t>乐山市</t>
  </si>
  <si>
    <t>成都市</t>
  </si>
  <si>
    <t>攀枝花市</t>
  </si>
  <si>
    <t>合计</t>
  </si>
  <si>
    <t>阿坝州</t>
  </si>
  <si>
    <t>甘孜州</t>
  </si>
  <si>
    <t>凉山州</t>
  </si>
  <si>
    <t>宜宾市</t>
  </si>
  <si>
    <r>
      <rPr>
        <sz val="12"/>
        <color indexed="8"/>
        <rFont val="仿宋_GB2312"/>
        <family val="3"/>
      </rPr>
      <t>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仿宋_GB2312"/>
        <family val="3"/>
      </rPr>
      <t>日</t>
    </r>
    <r>
      <rPr>
        <sz val="12"/>
        <color indexed="8"/>
        <rFont val="Times New Roman"/>
        <family val="1"/>
      </rPr>
      <t xml:space="preserve"> 16</t>
    </r>
    <r>
      <rPr>
        <sz val="12"/>
        <color indexed="8"/>
        <rFont val="仿宋_GB2312"/>
        <family val="3"/>
      </rPr>
      <t>时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</si>
</sst>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方正小标宋简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Times New Roman"/>
      <family val="1"/>
    </font>
    <font>
      <sz val="11"/>
      <color indexed="63"/>
      <name val="仿宋_GB2312"/>
      <family val="3"/>
    </font>
    <font>
      <sz val="11"/>
      <color indexed="8"/>
      <name val="仿宋_GB2312"/>
      <family val="3"/>
    </font>
    <font>
      <sz val="18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333333"/>
      <name val="仿宋_GB2312"/>
      <family val="3"/>
    </font>
    <font>
      <sz val="11"/>
      <color theme="1"/>
      <name val="仿宋_GB2312"/>
      <family val="3"/>
    </font>
    <font>
      <sz val="18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0" fontId="47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9" fontId="47" fillId="0" borderId="11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8" fillId="34" borderId="11" xfId="0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10" fontId="47" fillId="35" borderId="11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3" xfId="45"/>
    <cellStyle name="常规 3 2" xfId="46"/>
    <cellStyle name="常规 3 3" xfId="47"/>
    <cellStyle name="常规 4" xfId="48"/>
    <cellStyle name="常规 4 2" xfId="49"/>
    <cellStyle name="常规 5" xfId="50"/>
    <cellStyle name="常规 6" xfId="51"/>
    <cellStyle name="常规 7" xfId="52"/>
    <cellStyle name="常规 8" xfId="53"/>
    <cellStyle name="常规 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10" zoomScaleNormal="110" zoomScalePageLayoutView="0" workbookViewId="0" topLeftCell="A1">
      <selection activeCell="W21" sqref="W21"/>
    </sheetView>
  </sheetViews>
  <sheetFormatPr defaultColWidth="9.140625" defaultRowHeight="15"/>
  <cols>
    <col min="1" max="1" width="9.421875" style="0" customWidth="1"/>
    <col min="2" max="2" width="7.7109375" style="0" customWidth="1"/>
    <col min="3" max="3" width="8.421875" style="0" customWidth="1"/>
    <col min="4" max="4" width="9.00390625" style="0" customWidth="1"/>
    <col min="5" max="7" width="7.7109375" style="0" customWidth="1"/>
    <col min="8" max="8" width="6.57421875" style="0" customWidth="1"/>
    <col min="9" max="9" width="7.7109375" style="0" customWidth="1"/>
    <col min="10" max="10" width="9.28125" style="0" customWidth="1"/>
    <col min="11" max="11" width="8.140625" style="0" customWidth="1"/>
    <col min="12" max="12" width="8.57421875" style="0" customWidth="1"/>
    <col min="13" max="15" width="7.7109375" style="0" customWidth="1"/>
    <col min="16" max="16" width="6.57421875" style="0" customWidth="1"/>
    <col min="17" max="17" width="7.7109375" style="0" customWidth="1"/>
  </cols>
  <sheetData>
    <row r="1" spans="1:17" ht="25.5" customHeight="1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5.5" customHeight="1">
      <c r="A2" s="13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>
      <c r="A3" s="15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>
      <c r="A4" s="17" t="s">
        <v>9</v>
      </c>
      <c r="B4" s="18" t="s">
        <v>0</v>
      </c>
      <c r="C4" s="20" t="s">
        <v>10</v>
      </c>
      <c r="D4" s="17" t="s">
        <v>1</v>
      </c>
      <c r="E4" s="17"/>
      <c r="F4" s="17"/>
      <c r="G4" s="17"/>
      <c r="H4" s="17"/>
      <c r="I4" s="17"/>
      <c r="J4" s="17"/>
      <c r="K4" s="17"/>
      <c r="L4" s="17"/>
      <c r="M4" s="17" t="s">
        <v>11</v>
      </c>
      <c r="N4" s="17"/>
      <c r="O4" s="17"/>
      <c r="P4" s="17"/>
      <c r="Q4" s="17"/>
    </row>
    <row r="5" spans="1:17" ht="13.5" customHeight="1">
      <c r="A5" s="17"/>
      <c r="B5" s="18"/>
      <c r="C5" s="20"/>
      <c r="D5" s="18" t="s">
        <v>12</v>
      </c>
      <c r="E5" s="17" t="s">
        <v>13</v>
      </c>
      <c r="F5" s="17"/>
      <c r="G5" s="17"/>
      <c r="H5" s="17"/>
      <c r="I5" s="17"/>
      <c r="J5" s="17" t="s">
        <v>14</v>
      </c>
      <c r="K5" s="17"/>
      <c r="L5" s="17"/>
      <c r="M5" s="17"/>
      <c r="N5" s="17"/>
      <c r="O5" s="17"/>
      <c r="P5" s="17"/>
      <c r="Q5" s="17"/>
    </row>
    <row r="6" spans="1:17" ht="49.5" customHeight="1">
      <c r="A6" s="17"/>
      <c r="B6" s="19"/>
      <c r="C6" s="21"/>
      <c r="D6" s="19"/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2</v>
      </c>
      <c r="K6" s="6" t="s">
        <v>3</v>
      </c>
      <c r="L6" s="6" t="s">
        <v>4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6</v>
      </c>
    </row>
    <row r="7" spans="1:17" ht="15.75" customHeight="1">
      <c r="A7" s="8" t="s">
        <v>16</v>
      </c>
      <c r="B7" s="22">
        <f>C7/7</f>
        <v>7959.285714285715</v>
      </c>
      <c r="C7" s="22">
        <f>D7+M7</f>
        <v>55715</v>
      </c>
      <c r="D7" s="7">
        <f>E7+J7</f>
        <v>51036</v>
      </c>
      <c r="E7" s="9">
        <v>5923</v>
      </c>
      <c r="F7" s="9">
        <v>5802</v>
      </c>
      <c r="G7" s="9">
        <v>5788</v>
      </c>
      <c r="H7" s="9">
        <v>441</v>
      </c>
      <c r="I7" s="10">
        <v>0.0745</v>
      </c>
      <c r="J7" s="9">
        <v>45113</v>
      </c>
      <c r="K7" s="9">
        <v>44652</v>
      </c>
      <c r="L7" s="9">
        <v>44627</v>
      </c>
      <c r="M7" s="9">
        <v>4679</v>
      </c>
      <c r="N7" s="9">
        <v>4611</v>
      </c>
      <c r="O7" s="9">
        <v>4402</v>
      </c>
      <c r="P7" s="9">
        <v>98</v>
      </c>
      <c r="Q7" s="10">
        <v>0.0209</v>
      </c>
    </row>
    <row r="8" spans="1:17" ht="15.75" customHeight="1">
      <c r="A8" s="8" t="s">
        <v>15</v>
      </c>
      <c r="B8" s="22">
        <f>C8/6</f>
        <v>7862.5</v>
      </c>
      <c r="C8" s="22">
        <f>D8+M8</f>
        <v>47175</v>
      </c>
      <c r="D8" s="7">
        <f>E8+J8</f>
        <v>43668</v>
      </c>
      <c r="E8" s="9">
        <v>5034</v>
      </c>
      <c r="F8" s="9">
        <v>4902</v>
      </c>
      <c r="G8" s="9">
        <v>4893</v>
      </c>
      <c r="H8" s="9">
        <v>18</v>
      </c>
      <c r="I8" s="10">
        <v>0.0036</v>
      </c>
      <c r="J8" s="9">
        <v>38634</v>
      </c>
      <c r="K8" s="9">
        <v>38437</v>
      </c>
      <c r="L8" s="9">
        <v>38410</v>
      </c>
      <c r="M8" s="9">
        <v>3507</v>
      </c>
      <c r="N8" s="9">
        <v>3410</v>
      </c>
      <c r="O8" s="9">
        <v>3299</v>
      </c>
      <c r="P8" s="9">
        <v>54</v>
      </c>
      <c r="Q8" s="10">
        <v>0.0154</v>
      </c>
    </row>
    <row r="9" spans="1:17" ht="15.75" customHeight="1">
      <c r="A9" s="8" t="s">
        <v>17</v>
      </c>
      <c r="B9" s="22">
        <f>C9/8</f>
        <v>7761.5</v>
      </c>
      <c r="C9" s="22">
        <f>D9+M9</f>
        <v>62092</v>
      </c>
      <c r="D9" s="7">
        <f>E9+J9</f>
        <v>56652</v>
      </c>
      <c r="E9" s="9">
        <v>6973</v>
      </c>
      <c r="F9" s="9">
        <v>6666</v>
      </c>
      <c r="G9" s="9">
        <v>6659</v>
      </c>
      <c r="H9" s="9">
        <v>7</v>
      </c>
      <c r="I9" s="10">
        <v>0.001</v>
      </c>
      <c r="J9" s="9">
        <v>49679</v>
      </c>
      <c r="K9" s="9">
        <v>48950</v>
      </c>
      <c r="L9" s="9">
        <v>48316</v>
      </c>
      <c r="M9" s="9">
        <v>5440</v>
      </c>
      <c r="N9" s="9">
        <v>5310</v>
      </c>
      <c r="O9" s="9">
        <v>5114</v>
      </c>
      <c r="P9" s="9">
        <v>70</v>
      </c>
      <c r="Q9" s="10">
        <v>0.0129</v>
      </c>
    </row>
    <row r="10" spans="1:18" ht="15.75" customHeight="1">
      <c r="A10" s="8" t="s">
        <v>19</v>
      </c>
      <c r="B10" s="22">
        <f>C10/6</f>
        <v>7410.833333333333</v>
      </c>
      <c r="C10" s="22">
        <f>D10+M10</f>
        <v>44465</v>
      </c>
      <c r="D10" s="7">
        <f>E10+J10</f>
        <v>40822</v>
      </c>
      <c r="E10" s="9">
        <v>4868</v>
      </c>
      <c r="F10" s="9">
        <v>4568</v>
      </c>
      <c r="G10" s="9">
        <v>4547</v>
      </c>
      <c r="H10" s="9">
        <v>413</v>
      </c>
      <c r="I10" s="10">
        <v>0.0848</v>
      </c>
      <c r="J10" s="9">
        <v>35954</v>
      </c>
      <c r="K10" s="9">
        <v>34613</v>
      </c>
      <c r="L10" s="9">
        <v>34593</v>
      </c>
      <c r="M10" s="9">
        <v>3643</v>
      </c>
      <c r="N10" s="9">
        <v>3462</v>
      </c>
      <c r="O10" s="9">
        <v>3272</v>
      </c>
      <c r="P10" s="9">
        <v>136</v>
      </c>
      <c r="Q10" s="10">
        <v>0.0373</v>
      </c>
      <c r="R10" s="11"/>
    </row>
    <row r="11" spans="1:17" ht="15.75" customHeight="1">
      <c r="A11" s="8" t="s">
        <v>23</v>
      </c>
      <c r="B11" s="22">
        <f>C11/10</f>
        <v>7273</v>
      </c>
      <c r="C11" s="22">
        <f>D11+M11</f>
        <v>72730</v>
      </c>
      <c r="D11" s="7">
        <f>E11+J11</f>
        <v>66633</v>
      </c>
      <c r="E11" s="9">
        <v>8070</v>
      </c>
      <c r="F11" s="9">
        <v>7788</v>
      </c>
      <c r="G11" s="9">
        <v>7781</v>
      </c>
      <c r="H11" s="9">
        <v>15</v>
      </c>
      <c r="I11" s="10">
        <v>0.0019</v>
      </c>
      <c r="J11" s="9">
        <v>58563</v>
      </c>
      <c r="K11" s="9">
        <v>58030</v>
      </c>
      <c r="L11" s="9">
        <v>57594</v>
      </c>
      <c r="M11" s="9">
        <v>6097</v>
      </c>
      <c r="N11" s="9">
        <v>5994</v>
      </c>
      <c r="O11" s="9">
        <v>5871</v>
      </c>
      <c r="P11" s="9">
        <v>61</v>
      </c>
      <c r="Q11" s="12">
        <v>0.01</v>
      </c>
    </row>
    <row r="12" spans="1:17" ht="15.75" customHeight="1">
      <c r="A12" s="8" t="s">
        <v>21</v>
      </c>
      <c r="B12" s="22">
        <f>C12/10</f>
        <v>7177.5</v>
      </c>
      <c r="C12" s="22">
        <f>D12+M12</f>
        <v>71775</v>
      </c>
      <c r="D12" s="7">
        <f>E12+J12</f>
        <v>64969</v>
      </c>
      <c r="E12" s="23">
        <v>7580</v>
      </c>
      <c r="F12" s="23">
        <v>6906</v>
      </c>
      <c r="G12" s="23">
        <v>6843</v>
      </c>
      <c r="H12" s="23">
        <v>99</v>
      </c>
      <c r="I12" s="24">
        <v>0.0131</v>
      </c>
      <c r="J12" s="23">
        <v>57389</v>
      </c>
      <c r="K12" s="23">
        <v>55279</v>
      </c>
      <c r="L12" s="23">
        <v>54749</v>
      </c>
      <c r="M12" s="23">
        <v>6806</v>
      </c>
      <c r="N12" s="23">
        <v>5819</v>
      </c>
      <c r="O12" s="23">
        <v>5460</v>
      </c>
      <c r="P12" s="23">
        <v>274</v>
      </c>
      <c r="Q12" s="24">
        <v>0.0403</v>
      </c>
    </row>
    <row r="13" spans="1:17" ht="15.75" customHeight="1">
      <c r="A13" s="8" t="s">
        <v>24</v>
      </c>
      <c r="B13" s="22">
        <f>C13/8</f>
        <v>7073.125</v>
      </c>
      <c r="C13" s="22">
        <f>D13+M13</f>
        <v>56585</v>
      </c>
      <c r="D13" s="7">
        <f>E13+J13</f>
        <v>51848</v>
      </c>
      <c r="E13" s="9">
        <v>6260</v>
      </c>
      <c r="F13" s="9">
        <v>6015</v>
      </c>
      <c r="G13" s="9">
        <v>6011</v>
      </c>
      <c r="H13" s="9">
        <v>19</v>
      </c>
      <c r="I13" s="10">
        <v>0.003</v>
      </c>
      <c r="J13" s="9">
        <v>45588</v>
      </c>
      <c r="K13" s="9">
        <v>44684</v>
      </c>
      <c r="L13" s="9">
        <v>44050</v>
      </c>
      <c r="M13" s="9">
        <v>4737</v>
      </c>
      <c r="N13" s="9">
        <v>4540</v>
      </c>
      <c r="O13" s="9">
        <v>4428</v>
      </c>
      <c r="P13" s="9">
        <v>47</v>
      </c>
      <c r="Q13" s="10">
        <v>0.0099</v>
      </c>
    </row>
    <row r="14" spans="1:17" ht="15.75" customHeight="1">
      <c r="A14" s="8" t="s">
        <v>20</v>
      </c>
      <c r="B14" s="22">
        <f>C14/6</f>
        <v>7048</v>
      </c>
      <c r="C14" s="22">
        <f>D14+M14</f>
        <v>42288</v>
      </c>
      <c r="D14" s="7">
        <f>E14+J14</f>
        <v>38655</v>
      </c>
      <c r="E14" s="9">
        <v>4714</v>
      </c>
      <c r="F14" s="9">
        <v>4039</v>
      </c>
      <c r="G14" s="9">
        <v>4024</v>
      </c>
      <c r="H14" s="9">
        <v>7</v>
      </c>
      <c r="I14" s="10">
        <v>0.0015</v>
      </c>
      <c r="J14" s="9">
        <v>33941</v>
      </c>
      <c r="K14" s="9">
        <v>32097</v>
      </c>
      <c r="L14" s="9">
        <v>32060</v>
      </c>
      <c r="M14" s="9">
        <v>3633</v>
      </c>
      <c r="N14" s="9">
        <v>3265</v>
      </c>
      <c r="O14" s="9">
        <v>3142</v>
      </c>
      <c r="P14" s="9">
        <v>115</v>
      </c>
      <c r="Q14" s="10">
        <v>0.0317</v>
      </c>
    </row>
    <row r="15" spans="1:17" ht="15.75" customHeight="1">
      <c r="A15" s="8" t="s">
        <v>22</v>
      </c>
      <c r="B15" s="22">
        <f>C15/9</f>
        <v>7027.111111111111</v>
      </c>
      <c r="C15" s="22">
        <f>D15+M15</f>
        <v>63244</v>
      </c>
      <c r="D15" s="7">
        <f>E15+J15</f>
        <v>58034</v>
      </c>
      <c r="E15" s="9">
        <v>7101</v>
      </c>
      <c r="F15" s="9">
        <v>6902</v>
      </c>
      <c r="G15" s="9">
        <v>6879</v>
      </c>
      <c r="H15" s="9">
        <v>56</v>
      </c>
      <c r="I15" s="10">
        <v>0.0079</v>
      </c>
      <c r="J15" s="9">
        <v>50933</v>
      </c>
      <c r="K15" s="9">
        <v>50562</v>
      </c>
      <c r="L15" s="9">
        <v>50539</v>
      </c>
      <c r="M15" s="9">
        <v>5210</v>
      </c>
      <c r="N15" s="9">
        <v>5130</v>
      </c>
      <c r="O15" s="9">
        <v>5005</v>
      </c>
      <c r="P15" s="9">
        <v>97</v>
      </c>
      <c r="Q15" s="10">
        <v>0.0186</v>
      </c>
    </row>
    <row r="16" spans="1:17" ht="15.75" customHeight="1">
      <c r="A16" s="8" t="s">
        <v>31</v>
      </c>
      <c r="B16" s="22">
        <f>C16/6</f>
        <v>6950.166666666667</v>
      </c>
      <c r="C16" s="22">
        <f>D16+M16</f>
        <v>41701</v>
      </c>
      <c r="D16" s="7">
        <f>E16+J16</f>
        <v>38525</v>
      </c>
      <c r="E16" s="9">
        <v>4152</v>
      </c>
      <c r="F16" s="9">
        <v>3777</v>
      </c>
      <c r="G16" s="9">
        <v>3769</v>
      </c>
      <c r="H16" s="9">
        <v>146</v>
      </c>
      <c r="I16" s="10">
        <v>0.0352</v>
      </c>
      <c r="J16" s="9">
        <v>34373</v>
      </c>
      <c r="K16" s="9">
        <v>30276</v>
      </c>
      <c r="L16" s="9">
        <v>30271</v>
      </c>
      <c r="M16" s="9">
        <v>3176</v>
      </c>
      <c r="N16" s="9">
        <v>2898</v>
      </c>
      <c r="O16" s="9">
        <v>2789</v>
      </c>
      <c r="P16" s="9">
        <v>104</v>
      </c>
      <c r="Q16" s="10">
        <v>0.0327</v>
      </c>
    </row>
    <row r="17" spans="1:17" ht="15.75" customHeight="1">
      <c r="A17" s="8" t="s">
        <v>33</v>
      </c>
      <c r="B17" s="22">
        <f>C17/14</f>
        <v>6700.571428571428</v>
      </c>
      <c r="C17" s="22">
        <f>D17+M17</f>
        <v>93808</v>
      </c>
      <c r="D17" s="7">
        <f>E17+J17</f>
        <v>86299</v>
      </c>
      <c r="E17" s="9">
        <v>9681</v>
      </c>
      <c r="F17" s="9">
        <v>9214</v>
      </c>
      <c r="G17" s="9">
        <v>9211</v>
      </c>
      <c r="H17" s="9">
        <v>6</v>
      </c>
      <c r="I17" s="10">
        <v>0.0006</v>
      </c>
      <c r="J17" s="9">
        <v>76618</v>
      </c>
      <c r="K17" s="9">
        <v>74490</v>
      </c>
      <c r="L17" s="9">
        <v>74452</v>
      </c>
      <c r="M17" s="9">
        <v>7509</v>
      </c>
      <c r="N17" s="9">
        <v>6780</v>
      </c>
      <c r="O17" s="9">
        <v>6701</v>
      </c>
      <c r="P17" s="9">
        <v>121</v>
      </c>
      <c r="Q17" s="10">
        <v>0.0161</v>
      </c>
    </row>
    <row r="18" spans="1:17" ht="15.75" customHeight="1">
      <c r="A18" s="8" t="s">
        <v>34</v>
      </c>
      <c r="B18" s="22">
        <f>C18/19</f>
        <v>6674.473684210527</v>
      </c>
      <c r="C18" s="22">
        <f>D18+M18</f>
        <v>126815</v>
      </c>
      <c r="D18" s="7">
        <f>E18+J18</f>
        <v>117948</v>
      </c>
      <c r="E18" s="9">
        <v>12207</v>
      </c>
      <c r="F18" s="9">
        <v>11794</v>
      </c>
      <c r="G18" s="9">
        <v>11780</v>
      </c>
      <c r="H18" s="9">
        <v>58</v>
      </c>
      <c r="I18" s="10">
        <v>0.0048</v>
      </c>
      <c r="J18" s="9">
        <v>105741</v>
      </c>
      <c r="K18" s="9">
        <v>105351</v>
      </c>
      <c r="L18" s="9">
        <v>105306</v>
      </c>
      <c r="M18" s="9">
        <v>8867</v>
      </c>
      <c r="N18" s="9">
        <v>8437</v>
      </c>
      <c r="O18" s="9">
        <v>8261</v>
      </c>
      <c r="P18" s="9">
        <v>82</v>
      </c>
      <c r="Q18" s="10">
        <v>0.0092</v>
      </c>
    </row>
    <row r="19" spans="1:17" ht="19.5" customHeight="1">
      <c r="A19" s="8" t="s">
        <v>36</v>
      </c>
      <c r="B19" s="22">
        <f>C19/11</f>
        <v>6673.636363636364</v>
      </c>
      <c r="C19" s="22">
        <f>D19+M19</f>
        <v>73410</v>
      </c>
      <c r="D19" s="7">
        <f>E19+J19</f>
        <v>67833</v>
      </c>
      <c r="E19" s="9">
        <v>7694</v>
      </c>
      <c r="F19" s="9">
        <v>6988</v>
      </c>
      <c r="G19" s="9">
        <v>6961</v>
      </c>
      <c r="H19" s="9">
        <v>11</v>
      </c>
      <c r="I19" s="10">
        <v>0.0014</v>
      </c>
      <c r="J19" s="9">
        <v>60139</v>
      </c>
      <c r="K19" s="9">
        <v>56583</v>
      </c>
      <c r="L19" s="9">
        <v>56417</v>
      </c>
      <c r="M19" s="9">
        <v>5577</v>
      </c>
      <c r="N19" s="9">
        <v>4833</v>
      </c>
      <c r="O19" s="9">
        <v>4531</v>
      </c>
      <c r="P19" s="9">
        <v>64</v>
      </c>
      <c r="Q19" s="10">
        <v>0.0115</v>
      </c>
    </row>
    <row r="20" spans="1:17" ht="21" customHeight="1">
      <c r="A20" s="8" t="s">
        <v>18</v>
      </c>
      <c r="B20" s="22">
        <f>C20/7</f>
        <v>6651.857142857143</v>
      </c>
      <c r="C20" s="22">
        <f>D20+M20</f>
        <v>46563</v>
      </c>
      <c r="D20" s="7">
        <f>E20+J20</f>
        <v>42756</v>
      </c>
      <c r="E20" s="9">
        <v>4606</v>
      </c>
      <c r="F20" s="9">
        <v>4416</v>
      </c>
      <c r="G20" s="9">
        <v>4398</v>
      </c>
      <c r="H20" s="9">
        <v>61</v>
      </c>
      <c r="I20" s="10">
        <v>0.0132</v>
      </c>
      <c r="J20" s="9">
        <v>38150</v>
      </c>
      <c r="K20" s="9">
        <v>37520</v>
      </c>
      <c r="L20" s="9">
        <v>37493</v>
      </c>
      <c r="M20" s="9">
        <v>3807</v>
      </c>
      <c r="N20" s="9">
        <v>3607</v>
      </c>
      <c r="O20" s="9">
        <v>3461</v>
      </c>
      <c r="P20" s="9">
        <v>103</v>
      </c>
      <c r="Q20" s="10">
        <v>0.0271</v>
      </c>
    </row>
    <row r="21" spans="1:17" ht="15.75" customHeight="1">
      <c r="A21" s="8" t="s">
        <v>25</v>
      </c>
      <c r="B21" s="22">
        <f>C21/8</f>
        <v>6616.5</v>
      </c>
      <c r="C21" s="22">
        <f>D21+M21</f>
        <v>52932</v>
      </c>
      <c r="D21" s="7">
        <f>E21+J21</f>
        <v>48383</v>
      </c>
      <c r="E21" s="9">
        <v>6002</v>
      </c>
      <c r="F21" s="9">
        <v>5465</v>
      </c>
      <c r="G21" s="9">
        <v>5446</v>
      </c>
      <c r="H21" s="9">
        <v>51</v>
      </c>
      <c r="I21" s="10">
        <v>0.0085</v>
      </c>
      <c r="J21" s="9">
        <v>42381</v>
      </c>
      <c r="K21" s="9">
        <v>39879</v>
      </c>
      <c r="L21" s="9">
        <v>39842</v>
      </c>
      <c r="M21" s="9">
        <v>4549</v>
      </c>
      <c r="N21" s="9">
        <v>4204</v>
      </c>
      <c r="O21" s="9">
        <v>4010</v>
      </c>
      <c r="P21" s="9">
        <v>102</v>
      </c>
      <c r="Q21" s="10">
        <v>0.0224</v>
      </c>
    </row>
    <row r="22" spans="1:17" ht="15.75" customHeight="1">
      <c r="A22" s="8" t="s">
        <v>30</v>
      </c>
      <c r="B22" s="22">
        <f>C22/22</f>
        <v>6565.727272727273</v>
      </c>
      <c r="C22" s="22">
        <f>D22+M22</f>
        <v>144446</v>
      </c>
      <c r="D22" s="7">
        <f>E22+J22</f>
        <v>134069</v>
      </c>
      <c r="E22" s="9">
        <v>15161</v>
      </c>
      <c r="F22" s="9">
        <v>12438</v>
      </c>
      <c r="G22" s="9">
        <v>12369</v>
      </c>
      <c r="H22" s="9">
        <v>238</v>
      </c>
      <c r="I22" s="10">
        <v>0.0157</v>
      </c>
      <c r="J22" s="9">
        <v>118908</v>
      </c>
      <c r="K22" s="9">
        <v>94349</v>
      </c>
      <c r="L22" s="9">
        <v>93829</v>
      </c>
      <c r="M22" s="9">
        <v>10377</v>
      </c>
      <c r="N22" s="9">
        <v>7467</v>
      </c>
      <c r="O22" s="9">
        <v>6983</v>
      </c>
      <c r="P22" s="9">
        <v>262</v>
      </c>
      <c r="Q22" s="10">
        <v>0.0252</v>
      </c>
    </row>
    <row r="23" spans="1:17" ht="15.75" customHeight="1">
      <c r="A23" s="8" t="s">
        <v>35</v>
      </c>
      <c r="B23" s="22">
        <f>C23/18</f>
        <v>6540</v>
      </c>
      <c r="C23" s="22">
        <f>D23+M23</f>
        <v>117720</v>
      </c>
      <c r="D23" s="7">
        <f>E23+J23</f>
        <v>110174</v>
      </c>
      <c r="E23" s="9">
        <v>13309</v>
      </c>
      <c r="F23" s="9">
        <v>12718</v>
      </c>
      <c r="G23" s="9">
        <v>12714</v>
      </c>
      <c r="H23" s="9">
        <v>133</v>
      </c>
      <c r="I23" s="12">
        <v>0.01</v>
      </c>
      <c r="J23" s="9">
        <v>96865</v>
      </c>
      <c r="K23" s="9">
        <v>92512</v>
      </c>
      <c r="L23" s="9">
        <v>91144</v>
      </c>
      <c r="M23" s="9">
        <v>7546</v>
      </c>
      <c r="N23" s="9">
        <v>6569</v>
      </c>
      <c r="O23" s="9">
        <v>6511</v>
      </c>
      <c r="P23" s="9">
        <v>155</v>
      </c>
      <c r="Q23" s="10">
        <v>0.0205</v>
      </c>
    </row>
    <row r="24" spans="1:17" ht="15.75" customHeight="1">
      <c r="A24" s="8" t="s">
        <v>26</v>
      </c>
      <c r="B24" s="22">
        <f>C24/4</f>
        <v>6422</v>
      </c>
      <c r="C24" s="22">
        <f>D24+M24</f>
        <v>25688</v>
      </c>
      <c r="D24" s="7">
        <f>E24+J24</f>
        <v>23930</v>
      </c>
      <c r="E24" s="9">
        <v>2628</v>
      </c>
      <c r="F24" s="9">
        <v>2490</v>
      </c>
      <c r="G24" s="9">
        <v>2484</v>
      </c>
      <c r="H24" s="9">
        <v>6</v>
      </c>
      <c r="I24" s="10">
        <v>0.0023</v>
      </c>
      <c r="J24" s="9">
        <v>21302</v>
      </c>
      <c r="K24" s="9">
        <v>20954</v>
      </c>
      <c r="L24" s="9">
        <v>20921</v>
      </c>
      <c r="M24" s="9">
        <v>1758</v>
      </c>
      <c r="N24" s="9">
        <v>1666</v>
      </c>
      <c r="O24" s="9">
        <v>1605</v>
      </c>
      <c r="P24" s="9">
        <v>68</v>
      </c>
      <c r="Q24" s="10">
        <v>0.0387</v>
      </c>
    </row>
    <row r="25" spans="1:17" ht="15.75" customHeight="1">
      <c r="A25" s="8" t="s">
        <v>28</v>
      </c>
      <c r="B25" s="22">
        <f>C25/7</f>
        <v>6368.428571428572</v>
      </c>
      <c r="C25" s="22">
        <f>D25+M25</f>
        <v>44579</v>
      </c>
      <c r="D25" s="7">
        <f>E25+J25</f>
        <v>41113</v>
      </c>
      <c r="E25" s="9">
        <v>4270</v>
      </c>
      <c r="F25" s="9">
        <v>4034</v>
      </c>
      <c r="G25" s="9">
        <v>4028</v>
      </c>
      <c r="H25" s="9">
        <v>26</v>
      </c>
      <c r="I25" s="10">
        <v>0.0061</v>
      </c>
      <c r="J25" s="9">
        <v>36843</v>
      </c>
      <c r="K25" s="9">
        <v>36210</v>
      </c>
      <c r="L25" s="9">
        <v>36138</v>
      </c>
      <c r="M25" s="9">
        <v>3466</v>
      </c>
      <c r="N25" s="9">
        <v>3159</v>
      </c>
      <c r="O25" s="9">
        <v>3037</v>
      </c>
      <c r="P25" s="9">
        <v>88</v>
      </c>
      <c r="Q25" s="10">
        <v>0.0254</v>
      </c>
    </row>
    <row r="26" spans="1:17" ht="20.25" customHeight="1">
      <c r="A26" s="8" t="s">
        <v>29</v>
      </c>
      <c r="B26" s="22">
        <f>C26/12</f>
        <v>6365</v>
      </c>
      <c r="C26" s="22">
        <f>D26+M26</f>
        <v>76380</v>
      </c>
      <c r="D26" s="7">
        <f>E26+J26</f>
        <v>71000</v>
      </c>
      <c r="E26" s="9">
        <v>7687</v>
      </c>
      <c r="F26" s="9">
        <v>6895</v>
      </c>
      <c r="G26" s="9">
        <v>6881</v>
      </c>
      <c r="H26" s="9">
        <v>13</v>
      </c>
      <c r="I26" s="10">
        <v>0.0017</v>
      </c>
      <c r="J26" s="9">
        <v>63313</v>
      </c>
      <c r="K26" s="9">
        <v>61262</v>
      </c>
      <c r="L26" s="9">
        <v>61234</v>
      </c>
      <c r="M26" s="9">
        <v>5380</v>
      </c>
      <c r="N26" s="9">
        <v>4579</v>
      </c>
      <c r="O26" s="9">
        <v>4417</v>
      </c>
      <c r="P26" s="9">
        <v>63</v>
      </c>
      <c r="Q26" s="10">
        <v>0.0117</v>
      </c>
    </row>
    <row r="27" spans="1:17" ht="19.5" customHeight="1">
      <c r="A27" s="8" t="s">
        <v>27</v>
      </c>
      <c r="B27" s="22">
        <f>C27/7</f>
        <v>6253.857142857143</v>
      </c>
      <c r="C27" s="22">
        <f>D27+M27</f>
        <v>43777</v>
      </c>
      <c r="D27" s="7">
        <f>E27+J27</f>
        <v>40392</v>
      </c>
      <c r="E27" s="9">
        <v>4360</v>
      </c>
      <c r="F27" s="9">
        <v>4126</v>
      </c>
      <c r="G27" s="9">
        <v>4117</v>
      </c>
      <c r="H27" s="9">
        <v>11</v>
      </c>
      <c r="I27" s="10">
        <v>0.0025</v>
      </c>
      <c r="J27" s="9">
        <v>36032</v>
      </c>
      <c r="K27" s="9">
        <v>35232</v>
      </c>
      <c r="L27" s="9">
        <v>35219</v>
      </c>
      <c r="M27" s="9">
        <v>3385</v>
      </c>
      <c r="N27" s="9">
        <v>3194</v>
      </c>
      <c r="O27" s="9">
        <v>3008</v>
      </c>
      <c r="P27" s="9">
        <v>52</v>
      </c>
      <c r="Q27" s="10">
        <v>0.0154</v>
      </c>
    </row>
    <row r="28" spans="1:17" ht="15.75" customHeight="1">
      <c r="A28" s="8" t="s">
        <v>32</v>
      </c>
      <c r="B28" s="22"/>
      <c r="C28" s="7"/>
      <c r="D28" s="7">
        <f>SUM(D7:D27)</f>
        <v>1294739</v>
      </c>
      <c r="E28" s="7">
        <f>SUM(E7:E27)</f>
        <v>148280</v>
      </c>
      <c r="F28" s="7">
        <f>SUM(F7:F27)</f>
        <v>137943</v>
      </c>
      <c r="G28" s="7">
        <f>SUM(G7:G27)</f>
        <v>137583</v>
      </c>
      <c r="H28" s="7">
        <f>SUM(H7:H27)</f>
        <v>1835</v>
      </c>
      <c r="I28" s="7"/>
      <c r="J28" s="7">
        <f>SUM(J7:J27)</f>
        <v>1146459</v>
      </c>
      <c r="K28" s="7">
        <f>SUM(K7:K27)</f>
        <v>1091922</v>
      </c>
      <c r="L28" s="7">
        <f>SUM(L7:L27)</f>
        <v>1087204</v>
      </c>
      <c r="M28" s="7">
        <f>SUM(M7:M27)</f>
        <v>109149</v>
      </c>
      <c r="N28" s="7">
        <f>SUM(N7:N27)</f>
        <v>98934</v>
      </c>
      <c r="O28" s="7">
        <f>SUM(O7:O27)</f>
        <v>95307</v>
      </c>
      <c r="P28" s="7">
        <f>SUM(P7:P27)</f>
        <v>2216</v>
      </c>
      <c r="Q28" s="7"/>
    </row>
    <row r="29" ht="27" customHeight="1"/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2"/>
      <c r="J32" s="1"/>
      <c r="K32" s="1"/>
      <c r="L32" s="1"/>
      <c r="M32" s="1"/>
      <c r="N32" s="1"/>
      <c r="O32" s="1"/>
      <c r="P32" s="1"/>
      <c r="Q32" s="2"/>
    </row>
    <row r="33" spans="1:17" ht="13.5">
      <c r="A33" s="1"/>
      <c r="B33" s="1"/>
      <c r="C33" s="1"/>
      <c r="D33" s="1"/>
      <c r="E33" s="1"/>
      <c r="F33" s="1"/>
      <c r="G33" s="1"/>
      <c r="H33" s="1"/>
      <c r="I33" s="2"/>
      <c r="J33" s="1"/>
      <c r="K33" s="1"/>
      <c r="L33" s="1"/>
      <c r="M33" s="1"/>
      <c r="N33" s="1"/>
      <c r="O33" s="1"/>
      <c r="P33" s="1"/>
      <c r="Q33" s="2"/>
    </row>
    <row r="34" spans="1:17" ht="13.5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N34" s="1"/>
      <c r="O34" s="1"/>
      <c r="P34" s="1"/>
      <c r="Q34" s="2"/>
    </row>
    <row r="35" spans="1:17" ht="13.5">
      <c r="A35" s="1"/>
      <c r="B35" s="1"/>
      <c r="C35" s="1"/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  <c r="O35" s="1"/>
      <c r="P35" s="1"/>
      <c r="Q35" s="2"/>
    </row>
    <row r="36" spans="1:17" ht="13.5">
      <c r="A36" s="1"/>
      <c r="B36" s="1"/>
      <c r="C36" s="1"/>
      <c r="D36" s="1"/>
      <c r="E36" s="1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2"/>
    </row>
    <row r="37" spans="1:17" ht="13.5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2"/>
    </row>
    <row r="38" spans="1:17" ht="13.5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2"/>
    </row>
    <row r="39" spans="1:17" ht="13.5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1"/>
      <c r="N39" s="1"/>
      <c r="O39" s="1"/>
      <c r="P39" s="1"/>
      <c r="Q39" s="2"/>
    </row>
    <row r="40" spans="1:17" ht="13.5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3"/>
    </row>
    <row r="41" spans="1:17" ht="13.5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2"/>
    </row>
    <row r="42" spans="1:17" ht="13.5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2"/>
    </row>
    <row r="43" spans="1:17" ht="13.5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2"/>
    </row>
  </sheetData>
  <sheetProtection/>
  <mergeCells count="10">
    <mergeCell ref="A2:Q2"/>
    <mergeCell ref="A3:Q3"/>
    <mergeCell ref="E5:I5"/>
    <mergeCell ref="J5:L5"/>
    <mergeCell ref="M4:Q5"/>
    <mergeCell ref="A4:A6"/>
    <mergeCell ref="D5:D6"/>
    <mergeCell ref="D4:L4"/>
    <mergeCell ref="B4:B6"/>
    <mergeCell ref="C4:C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2017-12-14T08:29:46Z</dcterms:modified>
  <cp:category/>
  <cp:version/>
  <cp:contentType/>
  <cp:contentStatus/>
</cp:coreProperties>
</file>