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21市州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<sst xmlns="http://schemas.openxmlformats.org/spreadsheetml/2006/main" count="46" uniqueCount="38">
  <si>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r>
      <rPr>
        <sz val="11"/>
        <color indexed="8"/>
        <rFont val="黑体"/>
        <family val="3"/>
      </rPr>
      <t>市、县两级平均认领数</t>
    </r>
  </si>
  <si>
    <r>
      <rPr>
        <sz val="11"/>
        <color indexed="8"/>
        <rFont val="黑体"/>
        <family val="3"/>
      </rPr>
      <t>行政权力事项</t>
    </r>
  </si>
  <si>
    <r>
      <rPr>
        <sz val="11"/>
        <color indexed="8"/>
        <rFont val="黑体"/>
        <family val="3"/>
      </rPr>
      <t>认领事项数</t>
    </r>
  </si>
  <si>
    <r>
      <rPr>
        <sz val="11"/>
        <color indexed="8"/>
        <rFont val="黑体"/>
        <family val="3"/>
      </rPr>
      <t>上报事项数</t>
    </r>
  </si>
  <si>
    <r>
      <rPr>
        <sz val="11"/>
        <color indexed="8"/>
        <rFont val="黑体"/>
        <family val="3"/>
      </rPr>
      <t>通过事项数</t>
    </r>
  </si>
  <si>
    <r>
      <rPr>
        <sz val="11"/>
        <color indexed="8"/>
        <rFont val="黑体"/>
        <family val="3"/>
      </rPr>
      <t>全程网办事项数</t>
    </r>
  </si>
  <si>
    <r>
      <rPr>
        <sz val="11"/>
        <color indexed="8"/>
        <rFont val="黑体"/>
        <family val="3"/>
      </rPr>
      <t>全程网办事项占比</t>
    </r>
  </si>
  <si>
    <r>
      <rPr>
        <sz val="14"/>
        <color indexed="8"/>
        <rFont val="黑体"/>
        <family val="3"/>
      </rPr>
      <t>附件</t>
    </r>
    <r>
      <rPr>
        <sz val="14"/>
        <color indexed="8"/>
        <rFont val="Times New Roman"/>
        <family val="1"/>
      </rPr>
      <t>2</t>
    </r>
  </si>
  <si>
    <r>
      <rPr>
        <sz val="18"/>
        <color indexed="8"/>
        <rFont val="方正小标宋简体"/>
        <family val="0"/>
      </rPr>
      <t>各市（州）行政权力事项和公共服务事项认领情况表</t>
    </r>
  </si>
  <si>
    <r>
      <rPr>
        <sz val="11"/>
        <color indexed="8"/>
        <rFont val="黑体"/>
        <family val="3"/>
      </rPr>
      <t>市（州）</t>
    </r>
  </si>
  <si>
    <r>
      <rPr>
        <sz val="11"/>
        <color indexed="8"/>
        <rFont val="黑体"/>
        <family val="3"/>
      </rPr>
      <t>认领总数</t>
    </r>
  </si>
  <si>
    <r>
      <rPr>
        <sz val="11"/>
        <color indexed="8"/>
        <rFont val="黑体"/>
        <family val="3"/>
      </rPr>
      <t>公共服务事项</t>
    </r>
  </si>
  <si>
    <r>
      <rPr>
        <sz val="11"/>
        <color indexed="8"/>
        <rFont val="黑体"/>
        <family val="3"/>
      </rPr>
      <t>行政权力事项认领总数</t>
    </r>
  </si>
  <si>
    <r>
      <rPr>
        <sz val="11"/>
        <color indexed="8"/>
        <rFont val="黑体"/>
        <family val="3"/>
      </rPr>
      <t>行政许可事项</t>
    </r>
  </si>
  <si>
    <r>
      <rPr>
        <sz val="11"/>
        <color indexed="8"/>
        <rFont val="黑体"/>
        <family val="3"/>
      </rPr>
      <t>行政权力事项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黑体"/>
        <family val="3"/>
      </rPr>
      <t>除行政许可</t>
    </r>
    <r>
      <rPr>
        <sz val="11"/>
        <color indexed="8"/>
        <rFont val="Times New Roman"/>
        <family val="1"/>
      </rPr>
      <t>)</t>
    </r>
  </si>
  <si>
    <t>遂宁市</t>
  </si>
  <si>
    <t>广安市</t>
  </si>
  <si>
    <t>达州市</t>
  </si>
  <si>
    <t>德阳市</t>
  </si>
  <si>
    <t>巴中市</t>
  </si>
  <si>
    <t>内江市</t>
  </si>
  <si>
    <t>绵阳市</t>
  </si>
  <si>
    <t>雅安市</t>
  </si>
  <si>
    <t>南充市</t>
  </si>
  <si>
    <t>广元市</t>
  </si>
  <si>
    <t>泸州市</t>
  </si>
  <si>
    <t>资阳市</t>
  </si>
  <si>
    <t>眉山市</t>
  </si>
  <si>
    <t>自贡市</t>
  </si>
  <si>
    <t>乐山市</t>
  </si>
  <si>
    <t>成都市</t>
  </si>
  <si>
    <t>攀枝花市</t>
  </si>
  <si>
    <t>合计</t>
  </si>
  <si>
    <t>阿坝州</t>
  </si>
  <si>
    <t>甘孜州</t>
  </si>
  <si>
    <t>凉山州</t>
  </si>
  <si>
    <r>
      <rPr>
        <sz val="12"/>
        <color indexed="8"/>
        <rFont val="仿宋_GB2312"/>
        <family val="3"/>
      </rPr>
      <t>截至</t>
    </r>
    <r>
      <rPr>
        <sz val="12"/>
        <color indexed="8"/>
        <rFont val="Times New Roman"/>
        <family val="1"/>
      </rPr>
      <t>2017</t>
    </r>
    <r>
      <rPr>
        <sz val="12"/>
        <color indexed="8"/>
        <rFont val="仿宋_GB2312"/>
        <family val="3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仿宋_GB2312"/>
        <family val="3"/>
      </rPr>
      <t>月</t>
    </r>
    <r>
      <rPr>
        <sz val="12"/>
        <color indexed="8"/>
        <rFont val="Times New Roman"/>
        <family val="1"/>
      </rPr>
      <t>13</t>
    </r>
    <r>
      <rPr>
        <sz val="12"/>
        <color indexed="8"/>
        <rFont val="仿宋_GB2312"/>
        <family val="3"/>
      </rPr>
      <t>日</t>
    </r>
    <r>
      <rPr>
        <sz val="12"/>
        <color indexed="8"/>
        <rFont val="Times New Roman"/>
        <family val="1"/>
      </rPr>
      <t xml:space="preserve"> 16</t>
    </r>
    <r>
      <rPr>
        <sz val="12"/>
        <color indexed="8"/>
        <rFont val="仿宋_GB2312"/>
        <family val="3"/>
      </rPr>
      <t>时</t>
    </r>
  </si>
  <si>
    <t>宜宾市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</si>
</sst>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黑体"/>
      <family val="3"/>
    </font>
    <font>
      <sz val="11"/>
      <color indexed="8"/>
      <name val="黑体"/>
      <family val="3"/>
    </font>
    <font>
      <sz val="12"/>
      <color indexed="8"/>
      <name val="仿宋_GB2312"/>
      <family val="3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8"/>
      <name val="方正小标宋简体"/>
      <family val="0"/>
    </font>
    <font>
      <sz val="14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63"/>
      <name val="Times New Roman"/>
      <family val="1"/>
    </font>
    <font>
      <sz val="11"/>
      <color indexed="63"/>
      <name val="仿宋_GB2312"/>
      <family val="3"/>
    </font>
    <font>
      <sz val="11"/>
      <color indexed="8"/>
      <name val="仿宋_GB2312"/>
      <family val="3"/>
    </font>
    <font>
      <sz val="18"/>
      <color indexed="8"/>
      <name val="Times New Roman"/>
      <family val="1"/>
    </font>
    <font>
      <sz val="11"/>
      <color indexed="63"/>
      <name val="微软雅黑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333333"/>
      <name val="Times New Roman"/>
      <family val="1"/>
    </font>
    <font>
      <sz val="11"/>
      <color rgb="FF333333"/>
      <name val="仿宋_GB2312"/>
      <family val="3"/>
    </font>
    <font>
      <sz val="11"/>
      <color theme="1"/>
      <name val="仿宋_GB2312"/>
      <family val="3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333333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0" fontId="0" fillId="0" borderId="0" xfId="0" applyNumberFormat="1" applyAlignment="1">
      <alignment vertical="center" wrapText="1"/>
    </xf>
    <xf numFmtId="9" fontId="0" fillId="0" borderId="0" xfId="0" applyNumberFormat="1" applyAlignment="1">
      <alignment vertical="center" wrapText="1"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10" fontId="48" fillId="0" borderId="11" xfId="0" applyNumberFormat="1" applyFont="1" applyBorder="1" applyAlignment="1">
      <alignment horizontal="center" vertical="center" wrapText="1"/>
    </xf>
    <xf numFmtId="0" fontId="51" fillId="0" borderId="0" xfId="0" applyFont="1" applyAlignment="1">
      <alignment/>
    </xf>
    <xf numFmtId="9" fontId="48" fillId="0" borderId="11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53" fillId="0" borderId="11" xfId="0" applyFont="1" applyBorder="1" applyAlignment="1">
      <alignment horizontal="right"/>
    </xf>
    <xf numFmtId="0" fontId="48" fillId="33" borderId="11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 wrapText="1"/>
    </xf>
    <xf numFmtId="176" fontId="54" fillId="34" borderId="11" xfId="0" applyNumberFormat="1" applyFont="1" applyFill="1" applyBorder="1" applyAlignment="1">
      <alignment horizontal="center" vertical="center" wrapText="1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2" xfId="43"/>
    <cellStyle name="常规 2 2" xfId="44"/>
    <cellStyle name="常规 3" xfId="45"/>
    <cellStyle name="常规 3 2" xfId="46"/>
    <cellStyle name="常规 3 3" xfId="47"/>
    <cellStyle name="常规 4" xfId="48"/>
    <cellStyle name="常规 4 2" xfId="49"/>
    <cellStyle name="常规 5" xfId="50"/>
    <cellStyle name="常规 6" xfId="51"/>
    <cellStyle name="常规 7" xfId="52"/>
    <cellStyle name="常规 8" xfId="53"/>
    <cellStyle name="常规 9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注释" xfId="7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="110" zoomScaleNormal="110" zoomScalePageLayoutView="0" workbookViewId="0" topLeftCell="A1">
      <selection activeCell="T18" sqref="T18"/>
    </sheetView>
  </sheetViews>
  <sheetFormatPr defaultColWidth="9.140625" defaultRowHeight="15"/>
  <cols>
    <col min="1" max="1" width="9.421875" style="0" customWidth="1"/>
    <col min="2" max="2" width="7.7109375" style="0" customWidth="1"/>
    <col min="3" max="3" width="8.421875" style="0" customWidth="1"/>
    <col min="4" max="4" width="9.00390625" style="0" customWidth="1"/>
    <col min="5" max="7" width="7.7109375" style="0" customWidth="1"/>
    <col min="8" max="8" width="6.57421875" style="0" customWidth="1"/>
    <col min="9" max="9" width="7.7109375" style="0" customWidth="1"/>
    <col min="10" max="10" width="9.28125" style="0" customWidth="1"/>
    <col min="11" max="11" width="8.140625" style="0" customWidth="1"/>
    <col min="12" max="12" width="8.57421875" style="0" customWidth="1"/>
    <col min="13" max="15" width="7.7109375" style="0" customWidth="1"/>
    <col min="16" max="16" width="6.57421875" style="0" customWidth="1"/>
    <col min="17" max="17" width="7.7109375" style="0" customWidth="1"/>
  </cols>
  <sheetData>
    <row r="1" spans="1:17" ht="25.5" customHeight="1">
      <c r="A1" s="4" t="s">
        <v>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25.5" customHeight="1">
      <c r="A2" s="13" t="s">
        <v>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5.75">
      <c r="A3" s="15" t="s">
        <v>36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15">
      <c r="A4" s="17" t="s">
        <v>9</v>
      </c>
      <c r="B4" s="18" t="s">
        <v>0</v>
      </c>
      <c r="C4" s="20" t="s">
        <v>10</v>
      </c>
      <c r="D4" s="17" t="s">
        <v>1</v>
      </c>
      <c r="E4" s="17"/>
      <c r="F4" s="17"/>
      <c r="G4" s="17"/>
      <c r="H4" s="17"/>
      <c r="I4" s="17"/>
      <c r="J4" s="17"/>
      <c r="K4" s="17"/>
      <c r="L4" s="17"/>
      <c r="M4" s="17" t="s">
        <v>11</v>
      </c>
      <c r="N4" s="17"/>
      <c r="O4" s="17"/>
      <c r="P4" s="17"/>
      <c r="Q4" s="17"/>
    </row>
    <row r="5" spans="1:17" ht="13.5" customHeight="1">
      <c r="A5" s="17"/>
      <c r="B5" s="18"/>
      <c r="C5" s="20"/>
      <c r="D5" s="18" t="s">
        <v>12</v>
      </c>
      <c r="E5" s="17" t="s">
        <v>13</v>
      </c>
      <c r="F5" s="17"/>
      <c r="G5" s="17"/>
      <c r="H5" s="17"/>
      <c r="I5" s="17"/>
      <c r="J5" s="17" t="s">
        <v>14</v>
      </c>
      <c r="K5" s="17"/>
      <c r="L5" s="17"/>
      <c r="M5" s="17"/>
      <c r="N5" s="17"/>
      <c r="O5" s="17"/>
      <c r="P5" s="17"/>
      <c r="Q5" s="17"/>
    </row>
    <row r="6" spans="1:17" ht="49.5" customHeight="1">
      <c r="A6" s="17"/>
      <c r="B6" s="19"/>
      <c r="C6" s="21"/>
      <c r="D6" s="19"/>
      <c r="E6" s="6" t="s">
        <v>2</v>
      </c>
      <c r="F6" s="6" t="s">
        <v>3</v>
      </c>
      <c r="G6" s="6" t="s">
        <v>4</v>
      </c>
      <c r="H6" s="6" t="s">
        <v>5</v>
      </c>
      <c r="I6" s="6" t="s">
        <v>6</v>
      </c>
      <c r="J6" s="6" t="s">
        <v>2</v>
      </c>
      <c r="K6" s="6" t="s">
        <v>3</v>
      </c>
      <c r="L6" s="6" t="s">
        <v>4</v>
      </c>
      <c r="M6" s="6" t="s">
        <v>2</v>
      </c>
      <c r="N6" s="6" t="s">
        <v>3</v>
      </c>
      <c r="O6" s="6" t="s">
        <v>4</v>
      </c>
      <c r="P6" s="6" t="s">
        <v>5</v>
      </c>
      <c r="Q6" s="6" t="s">
        <v>6</v>
      </c>
    </row>
    <row r="7" spans="1:17" ht="15.75" customHeight="1">
      <c r="A7" s="8" t="s">
        <v>16</v>
      </c>
      <c r="B7" s="23">
        <f>C7/7</f>
        <v>7959.142857142857</v>
      </c>
      <c r="C7" s="23">
        <f>D7+M7</f>
        <v>55714</v>
      </c>
      <c r="D7" s="7">
        <f>E7+J7</f>
        <v>51036</v>
      </c>
      <c r="E7" s="9">
        <v>5923</v>
      </c>
      <c r="F7" s="9">
        <v>5802</v>
      </c>
      <c r="G7" s="9">
        <v>5788</v>
      </c>
      <c r="H7" s="9">
        <v>441</v>
      </c>
      <c r="I7" s="10">
        <v>0.0745</v>
      </c>
      <c r="J7" s="9">
        <v>45113</v>
      </c>
      <c r="K7" s="9">
        <v>44652</v>
      </c>
      <c r="L7" s="9">
        <v>44627</v>
      </c>
      <c r="M7" s="9">
        <v>4678</v>
      </c>
      <c r="N7" s="9">
        <v>4611</v>
      </c>
      <c r="O7" s="9">
        <v>4402</v>
      </c>
      <c r="P7" s="9">
        <v>98</v>
      </c>
      <c r="Q7" s="10">
        <v>0.0209</v>
      </c>
    </row>
    <row r="8" spans="1:17" ht="15.75" customHeight="1">
      <c r="A8" s="8" t="s">
        <v>15</v>
      </c>
      <c r="B8" s="23">
        <f>C8/6</f>
        <v>7862.333333333333</v>
      </c>
      <c r="C8" s="23">
        <f>D8+M8</f>
        <v>47174</v>
      </c>
      <c r="D8" s="7">
        <f>E8+J8</f>
        <v>43667</v>
      </c>
      <c r="E8" s="9">
        <v>5034</v>
      </c>
      <c r="F8" s="9">
        <v>4903</v>
      </c>
      <c r="G8" s="9">
        <v>4894</v>
      </c>
      <c r="H8" s="9">
        <v>18</v>
      </c>
      <c r="I8" s="10">
        <v>0.0036</v>
      </c>
      <c r="J8" s="9">
        <v>38633</v>
      </c>
      <c r="K8" s="9">
        <v>38436</v>
      </c>
      <c r="L8" s="9">
        <v>38412</v>
      </c>
      <c r="M8" s="9">
        <v>3507</v>
      </c>
      <c r="N8" s="9">
        <v>3410</v>
      </c>
      <c r="O8" s="9">
        <v>3299</v>
      </c>
      <c r="P8" s="9">
        <v>54</v>
      </c>
      <c r="Q8" s="10">
        <v>0.0154</v>
      </c>
    </row>
    <row r="9" spans="1:17" ht="15.75" customHeight="1">
      <c r="A9" s="8" t="s">
        <v>17</v>
      </c>
      <c r="B9" s="23">
        <f>C9/8</f>
        <v>7761.625</v>
      </c>
      <c r="C9" s="23">
        <f>D9+M9</f>
        <v>62093</v>
      </c>
      <c r="D9" s="7">
        <f>E9+J9</f>
        <v>56653</v>
      </c>
      <c r="E9" s="9">
        <v>6973</v>
      </c>
      <c r="F9" s="9">
        <v>6649</v>
      </c>
      <c r="G9" s="9">
        <v>6642</v>
      </c>
      <c r="H9" s="9">
        <v>7</v>
      </c>
      <c r="I9" s="10">
        <v>0.001</v>
      </c>
      <c r="J9" s="9">
        <v>49680</v>
      </c>
      <c r="K9" s="9">
        <v>48940</v>
      </c>
      <c r="L9" s="9">
        <v>48317</v>
      </c>
      <c r="M9" s="9">
        <v>5440</v>
      </c>
      <c r="N9" s="9">
        <v>5311</v>
      </c>
      <c r="O9" s="9">
        <v>5115</v>
      </c>
      <c r="P9" s="9">
        <v>70</v>
      </c>
      <c r="Q9" s="10">
        <v>0.0129</v>
      </c>
    </row>
    <row r="10" spans="1:18" ht="15.75" customHeight="1">
      <c r="A10" s="8" t="s">
        <v>19</v>
      </c>
      <c r="B10" s="23">
        <f>C10/6</f>
        <v>7408.166666666667</v>
      </c>
      <c r="C10" s="23">
        <f>D10+M10</f>
        <v>44449</v>
      </c>
      <c r="D10" s="7">
        <f>E10+J10</f>
        <v>40805</v>
      </c>
      <c r="E10" s="9">
        <v>4868</v>
      </c>
      <c r="F10" s="9">
        <v>4570</v>
      </c>
      <c r="G10" s="9">
        <v>4549</v>
      </c>
      <c r="H10" s="9">
        <v>413</v>
      </c>
      <c r="I10" s="10">
        <v>0.0848</v>
      </c>
      <c r="J10" s="9">
        <v>35937</v>
      </c>
      <c r="K10" s="9">
        <v>34604</v>
      </c>
      <c r="L10" s="9">
        <v>34584</v>
      </c>
      <c r="M10" s="9">
        <v>3644</v>
      </c>
      <c r="N10" s="9">
        <v>3463</v>
      </c>
      <c r="O10" s="9">
        <v>3272</v>
      </c>
      <c r="P10" s="9">
        <v>136</v>
      </c>
      <c r="Q10" s="10">
        <v>0.0373</v>
      </c>
      <c r="R10" s="11"/>
    </row>
    <row r="11" spans="1:17" ht="15.75" customHeight="1">
      <c r="A11" s="8" t="s">
        <v>23</v>
      </c>
      <c r="B11" s="23">
        <f>C11/10</f>
        <v>7272.9</v>
      </c>
      <c r="C11" s="23">
        <f>D11+M11</f>
        <v>72729</v>
      </c>
      <c r="D11" s="7">
        <f>E11+J11</f>
        <v>66632</v>
      </c>
      <c r="E11" s="9">
        <v>8069</v>
      </c>
      <c r="F11" s="9">
        <v>7791</v>
      </c>
      <c r="G11" s="9">
        <v>7784</v>
      </c>
      <c r="H11" s="9">
        <v>15</v>
      </c>
      <c r="I11" s="10">
        <v>0.0019</v>
      </c>
      <c r="J11" s="9">
        <v>58563</v>
      </c>
      <c r="K11" s="9">
        <v>58029</v>
      </c>
      <c r="L11" s="9">
        <v>57593</v>
      </c>
      <c r="M11" s="9">
        <v>6097</v>
      </c>
      <c r="N11" s="9">
        <v>5989</v>
      </c>
      <c r="O11" s="9">
        <v>5866</v>
      </c>
      <c r="P11" s="9">
        <v>61</v>
      </c>
      <c r="Q11" s="12">
        <v>0.01</v>
      </c>
    </row>
    <row r="12" spans="1:17" ht="15.75" customHeight="1">
      <c r="A12" s="8" t="s">
        <v>21</v>
      </c>
      <c r="B12" s="23">
        <f>C12/10</f>
        <v>7173.8</v>
      </c>
      <c r="C12" s="23">
        <f>D12+M12</f>
        <v>71738</v>
      </c>
      <c r="D12" s="7">
        <f>E12+J12</f>
        <v>64959</v>
      </c>
      <c r="E12" s="9">
        <v>7587</v>
      </c>
      <c r="F12" s="9">
        <v>6885</v>
      </c>
      <c r="G12" s="9">
        <v>6822</v>
      </c>
      <c r="H12" s="9">
        <v>99</v>
      </c>
      <c r="I12" s="10">
        <v>0.013</v>
      </c>
      <c r="J12" s="9">
        <v>57372</v>
      </c>
      <c r="K12" s="9">
        <v>55227</v>
      </c>
      <c r="L12" s="9">
        <v>54749</v>
      </c>
      <c r="M12" s="9">
        <v>6779</v>
      </c>
      <c r="N12" s="9">
        <v>5741</v>
      </c>
      <c r="O12" s="9">
        <v>5382</v>
      </c>
      <c r="P12" s="9">
        <v>274</v>
      </c>
      <c r="Q12" s="10">
        <v>0.0404</v>
      </c>
    </row>
    <row r="13" spans="1:17" ht="15.75" customHeight="1">
      <c r="A13" s="8" t="s">
        <v>24</v>
      </c>
      <c r="B13" s="23">
        <f>C13/8</f>
        <v>7072.875</v>
      </c>
      <c r="C13" s="23">
        <f>D13+M13</f>
        <v>56583</v>
      </c>
      <c r="D13" s="7">
        <f>E13+J13</f>
        <v>51848</v>
      </c>
      <c r="E13" s="9">
        <v>6260</v>
      </c>
      <c r="F13" s="9">
        <v>6015</v>
      </c>
      <c r="G13" s="9">
        <v>6011</v>
      </c>
      <c r="H13" s="9">
        <v>19</v>
      </c>
      <c r="I13" s="10">
        <v>0.003</v>
      </c>
      <c r="J13" s="9">
        <v>45588</v>
      </c>
      <c r="K13" s="9">
        <v>44684</v>
      </c>
      <c r="L13" s="9">
        <v>44050</v>
      </c>
      <c r="M13" s="9">
        <v>4735</v>
      </c>
      <c r="N13" s="9">
        <v>4538</v>
      </c>
      <c r="O13" s="9">
        <v>4426</v>
      </c>
      <c r="P13" s="9">
        <v>47</v>
      </c>
      <c r="Q13" s="10">
        <v>0.0099</v>
      </c>
    </row>
    <row r="14" spans="1:17" ht="15.75" customHeight="1">
      <c r="A14" s="8" t="s">
        <v>22</v>
      </c>
      <c r="B14" s="23">
        <f>C14/9</f>
        <v>7031.444444444444</v>
      </c>
      <c r="C14" s="23">
        <f>D14+M14</f>
        <v>63283</v>
      </c>
      <c r="D14" s="7">
        <f>E14+J14</f>
        <v>58051</v>
      </c>
      <c r="E14" s="9">
        <v>7116</v>
      </c>
      <c r="F14" s="9">
        <v>6910</v>
      </c>
      <c r="G14" s="9">
        <v>6886</v>
      </c>
      <c r="H14" s="9">
        <v>56</v>
      </c>
      <c r="I14" s="10">
        <v>0.0079</v>
      </c>
      <c r="J14" s="9">
        <v>50935</v>
      </c>
      <c r="K14" s="9">
        <v>50564</v>
      </c>
      <c r="L14" s="9">
        <v>50541</v>
      </c>
      <c r="M14" s="9">
        <v>5232</v>
      </c>
      <c r="N14" s="9">
        <v>5160</v>
      </c>
      <c r="O14" s="9">
        <v>5035</v>
      </c>
      <c r="P14" s="9">
        <v>97</v>
      </c>
      <c r="Q14" s="10">
        <v>0.0185</v>
      </c>
    </row>
    <row r="15" spans="1:17" ht="15.75" customHeight="1">
      <c r="A15" s="8" t="s">
        <v>20</v>
      </c>
      <c r="B15" s="23">
        <f>C15/6</f>
        <v>7024</v>
      </c>
      <c r="C15" s="23">
        <f>D15+M15</f>
        <v>42144</v>
      </c>
      <c r="D15" s="7">
        <f>E15+J15</f>
        <v>38518</v>
      </c>
      <c r="E15" s="9">
        <v>4697</v>
      </c>
      <c r="F15" s="9">
        <v>4065</v>
      </c>
      <c r="G15" s="9">
        <v>4050</v>
      </c>
      <c r="H15" s="9">
        <v>7</v>
      </c>
      <c r="I15" s="10">
        <v>0.0015</v>
      </c>
      <c r="J15" s="9">
        <v>33821</v>
      </c>
      <c r="K15" s="9">
        <v>32087</v>
      </c>
      <c r="L15" s="9">
        <v>32067</v>
      </c>
      <c r="M15" s="9">
        <v>3626</v>
      </c>
      <c r="N15" s="9">
        <v>3265</v>
      </c>
      <c r="O15" s="9">
        <v>3142</v>
      </c>
      <c r="P15" s="9">
        <v>115</v>
      </c>
      <c r="Q15" s="10">
        <v>0.0317</v>
      </c>
    </row>
    <row r="16" spans="1:17" ht="15.75" customHeight="1">
      <c r="A16" s="8" t="s">
        <v>31</v>
      </c>
      <c r="B16" s="23">
        <f>C16/6</f>
        <v>6950.166666666667</v>
      </c>
      <c r="C16" s="23">
        <f>D16+M16</f>
        <v>41701</v>
      </c>
      <c r="D16" s="7">
        <f>E16+J16</f>
        <v>38525</v>
      </c>
      <c r="E16" s="9">
        <v>4152</v>
      </c>
      <c r="F16" s="9">
        <v>3776</v>
      </c>
      <c r="G16" s="9">
        <v>3768</v>
      </c>
      <c r="H16" s="9">
        <v>146</v>
      </c>
      <c r="I16" s="10">
        <v>0.0352</v>
      </c>
      <c r="J16" s="9">
        <v>34373</v>
      </c>
      <c r="K16" s="9">
        <v>30271</v>
      </c>
      <c r="L16" s="9">
        <v>30266</v>
      </c>
      <c r="M16" s="9">
        <v>3176</v>
      </c>
      <c r="N16" s="9">
        <v>2898</v>
      </c>
      <c r="O16" s="9">
        <v>2789</v>
      </c>
      <c r="P16" s="9">
        <v>104</v>
      </c>
      <c r="Q16" s="10">
        <v>0.0327</v>
      </c>
    </row>
    <row r="17" spans="1:17" ht="15.75" customHeight="1">
      <c r="A17" s="8" t="s">
        <v>33</v>
      </c>
      <c r="B17" s="23">
        <f>C17/14</f>
        <v>6700.785714285715</v>
      </c>
      <c r="C17" s="23">
        <f>D17+M17</f>
        <v>93811</v>
      </c>
      <c r="D17" s="7">
        <f>E17+J17</f>
        <v>86302</v>
      </c>
      <c r="E17" s="9">
        <v>9681</v>
      </c>
      <c r="F17" s="9">
        <v>9219</v>
      </c>
      <c r="G17" s="9">
        <v>9216</v>
      </c>
      <c r="H17" s="9">
        <v>6</v>
      </c>
      <c r="I17" s="10">
        <v>0.0006</v>
      </c>
      <c r="J17" s="9">
        <v>76621</v>
      </c>
      <c r="K17" s="9">
        <v>74493</v>
      </c>
      <c r="L17" s="9">
        <v>74455</v>
      </c>
      <c r="M17" s="9">
        <v>7509</v>
      </c>
      <c r="N17" s="9">
        <v>6780</v>
      </c>
      <c r="O17" s="9">
        <v>6701</v>
      </c>
      <c r="P17" s="9">
        <v>121</v>
      </c>
      <c r="Q17" s="10">
        <v>0.0161</v>
      </c>
    </row>
    <row r="18" spans="1:17" ht="15.75" customHeight="1">
      <c r="A18" s="8" t="s">
        <v>34</v>
      </c>
      <c r="B18" s="23">
        <f>C18/19</f>
        <v>6673.789473684211</v>
      </c>
      <c r="C18" s="23">
        <f>D18+M18</f>
        <v>126802</v>
      </c>
      <c r="D18" s="7">
        <f>E18+J18</f>
        <v>117937</v>
      </c>
      <c r="E18" s="9">
        <v>12221</v>
      </c>
      <c r="F18" s="9">
        <v>11810</v>
      </c>
      <c r="G18" s="9">
        <v>11796</v>
      </c>
      <c r="H18" s="9">
        <v>58</v>
      </c>
      <c r="I18" s="10">
        <v>0.0047</v>
      </c>
      <c r="J18" s="9">
        <v>105716</v>
      </c>
      <c r="K18" s="9">
        <v>105325</v>
      </c>
      <c r="L18" s="9">
        <v>105280</v>
      </c>
      <c r="M18" s="9">
        <v>8865</v>
      </c>
      <c r="N18" s="9">
        <v>8435</v>
      </c>
      <c r="O18" s="9">
        <v>8259</v>
      </c>
      <c r="P18" s="9">
        <v>82</v>
      </c>
      <c r="Q18" s="10">
        <v>0.0092</v>
      </c>
    </row>
    <row r="19" spans="1:17" ht="21.75" customHeight="1">
      <c r="A19" s="8" t="s">
        <v>37</v>
      </c>
      <c r="B19" s="23">
        <f>C19/11</f>
        <v>6673.363636363636</v>
      </c>
      <c r="C19" s="23">
        <f>D19+M19</f>
        <v>73407</v>
      </c>
      <c r="D19" s="7">
        <f>E19+J19</f>
        <v>67831</v>
      </c>
      <c r="E19" s="9">
        <v>7694</v>
      </c>
      <c r="F19" s="9">
        <v>6983</v>
      </c>
      <c r="G19" s="9">
        <v>6956</v>
      </c>
      <c r="H19" s="9">
        <v>11</v>
      </c>
      <c r="I19" s="10">
        <v>0.0014</v>
      </c>
      <c r="J19" s="9">
        <v>60137</v>
      </c>
      <c r="K19" s="9">
        <v>56548</v>
      </c>
      <c r="L19" s="9">
        <v>56382</v>
      </c>
      <c r="M19" s="9">
        <v>5576</v>
      </c>
      <c r="N19" s="9">
        <v>4829</v>
      </c>
      <c r="O19" s="9">
        <v>4527</v>
      </c>
      <c r="P19" s="9">
        <v>64</v>
      </c>
      <c r="Q19" s="10">
        <v>0.0115</v>
      </c>
    </row>
    <row r="20" spans="1:17" ht="21" customHeight="1">
      <c r="A20" s="8" t="s">
        <v>18</v>
      </c>
      <c r="B20" s="23">
        <f>C20/7</f>
        <v>6652.285714285715</v>
      </c>
      <c r="C20" s="23">
        <f>D20+M20</f>
        <v>46566</v>
      </c>
      <c r="D20" s="7">
        <f>E20+J20</f>
        <v>42759</v>
      </c>
      <c r="E20" s="9">
        <v>4606</v>
      </c>
      <c r="F20" s="9">
        <v>4415</v>
      </c>
      <c r="G20" s="9">
        <v>4397</v>
      </c>
      <c r="H20" s="9">
        <v>61</v>
      </c>
      <c r="I20" s="10">
        <v>0.0132</v>
      </c>
      <c r="J20" s="9">
        <v>38153</v>
      </c>
      <c r="K20" s="9">
        <v>37516</v>
      </c>
      <c r="L20" s="9">
        <v>37489</v>
      </c>
      <c r="M20" s="9">
        <v>3807</v>
      </c>
      <c r="N20" s="9">
        <v>3607</v>
      </c>
      <c r="O20" s="9">
        <v>3461</v>
      </c>
      <c r="P20" s="9">
        <v>103</v>
      </c>
      <c r="Q20" s="10">
        <v>0.0271</v>
      </c>
    </row>
    <row r="21" spans="1:17" ht="15.75" customHeight="1">
      <c r="A21" s="8" t="s">
        <v>25</v>
      </c>
      <c r="B21" s="23">
        <f>C21/8</f>
        <v>6615.125</v>
      </c>
      <c r="C21" s="23">
        <f>D21+M21</f>
        <v>52921</v>
      </c>
      <c r="D21" s="7">
        <f>E21+J21</f>
        <v>48372</v>
      </c>
      <c r="E21" s="9">
        <v>5999</v>
      </c>
      <c r="F21" s="9">
        <v>5458</v>
      </c>
      <c r="G21" s="9">
        <v>5439</v>
      </c>
      <c r="H21" s="9">
        <v>51</v>
      </c>
      <c r="I21" s="10">
        <v>0.0085</v>
      </c>
      <c r="J21" s="9">
        <v>42373</v>
      </c>
      <c r="K21" s="9">
        <v>39871</v>
      </c>
      <c r="L21" s="9">
        <v>39834</v>
      </c>
      <c r="M21" s="9">
        <v>4549</v>
      </c>
      <c r="N21" s="9">
        <v>4203</v>
      </c>
      <c r="O21" s="9">
        <v>4009</v>
      </c>
      <c r="P21" s="9">
        <v>102</v>
      </c>
      <c r="Q21" s="10">
        <v>0.0224</v>
      </c>
    </row>
    <row r="22" spans="1:17" ht="15.75" customHeight="1">
      <c r="A22" s="8" t="s">
        <v>30</v>
      </c>
      <c r="B22" s="23">
        <f>C22/22</f>
        <v>6558.590909090909</v>
      </c>
      <c r="C22" s="23">
        <f>D22+M22</f>
        <v>144289</v>
      </c>
      <c r="D22" s="7">
        <f>E22+J22</f>
        <v>133913</v>
      </c>
      <c r="E22" s="9">
        <v>15182</v>
      </c>
      <c r="F22" s="9">
        <v>12415</v>
      </c>
      <c r="G22" s="9">
        <v>12346</v>
      </c>
      <c r="H22" s="9">
        <v>232</v>
      </c>
      <c r="I22" s="10">
        <v>0.0153</v>
      </c>
      <c r="J22" s="9">
        <v>118731</v>
      </c>
      <c r="K22" s="9">
        <v>94091</v>
      </c>
      <c r="L22" s="9">
        <v>93577</v>
      </c>
      <c r="M22" s="9">
        <v>10376</v>
      </c>
      <c r="N22" s="9">
        <v>7456</v>
      </c>
      <c r="O22" s="9">
        <v>6972</v>
      </c>
      <c r="P22" s="9">
        <v>262</v>
      </c>
      <c r="Q22" s="10">
        <v>0.0253</v>
      </c>
    </row>
    <row r="23" spans="1:17" ht="15.75" customHeight="1">
      <c r="A23" s="8" t="s">
        <v>35</v>
      </c>
      <c r="B23" s="23">
        <f>C23/18</f>
        <v>6525.888888888889</v>
      </c>
      <c r="C23" s="23">
        <f>D23+M23</f>
        <v>117466</v>
      </c>
      <c r="D23" s="7">
        <f>E23+J23</f>
        <v>110022</v>
      </c>
      <c r="E23" s="9">
        <v>13275</v>
      </c>
      <c r="F23" s="9">
        <v>12664</v>
      </c>
      <c r="G23" s="9">
        <v>12660</v>
      </c>
      <c r="H23" s="9">
        <v>133</v>
      </c>
      <c r="I23" s="12">
        <v>0.01</v>
      </c>
      <c r="J23" s="9">
        <v>96747</v>
      </c>
      <c r="K23" s="9">
        <v>92333</v>
      </c>
      <c r="L23" s="9">
        <v>90674</v>
      </c>
      <c r="M23" s="9">
        <v>7444</v>
      </c>
      <c r="N23" s="9">
        <v>6476</v>
      </c>
      <c r="O23" s="9">
        <v>6418</v>
      </c>
      <c r="P23" s="9">
        <v>155</v>
      </c>
      <c r="Q23" s="10">
        <v>0.0208</v>
      </c>
    </row>
    <row r="24" spans="1:17" ht="15.75" customHeight="1">
      <c r="A24" s="8" t="s">
        <v>26</v>
      </c>
      <c r="B24" s="23">
        <f>C24/4</f>
        <v>6422</v>
      </c>
      <c r="C24" s="23">
        <f>D24+M24</f>
        <v>25688</v>
      </c>
      <c r="D24" s="7">
        <f>E24+J24</f>
        <v>23930</v>
      </c>
      <c r="E24" s="9">
        <v>2628</v>
      </c>
      <c r="F24" s="9">
        <v>2489</v>
      </c>
      <c r="G24" s="9">
        <v>2483</v>
      </c>
      <c r="H24" s="9">
        <v>6</v>
      </c>
      <c r="I24" s="10">
        <v>0.0023</v>
      </c>
      <c r="J24" s="9">
        <v>21302</v>
      </c>
      <c r="K24" s="9">
        <v>20954</v>
      </c>
      <c r="L24" s="9">
        <v>20921</v>
      </c>
      <c r="M24" s="9">
        <v>1758</v>
      </c>
      <c r="N24" s="9">
        <v>1666</v>
      </c>
      <c r="O24" s="9">
        <v>1605</v>
      </c>
      <c r="P24" s="9">
        <v>68</v>
      </c>
      <c r="Q24" s="10">
        <v>0.0387</v>
      </c>
    </row>
    <row r="25" spans="1:17" ht="15.75" customHeight="1">
      <c r="A25" s="8" t="s">
        <v>28</v>
      </c>
      <c r="B25" s="23">
        <f>C25/7</f>
        <v>6368.142857142857</v>
      </c>
      <c r="C25" s="23">
        <f>D25+M25</f>
        <v>44577</v>
      </c>
      <c r="D25" s="7">
        <f>E25+J25</f>
        <v>41111</v>
      </c>
      <c r="E25" s="9">
        <v>4269</v>
      </c>
      <c r="F25" s="9">
        <v>4031</v>
      </c>
      <c r="G25" s="9">
        <v>4025</v>
      </c>
      <c r="H25" s="9">
        <v>26</v>
      </c>
      <c r="I25" s="10">
        <v>0.0061</v>
      </c>
      <c r="J25" s="9">
        <v>36842</v>
      </c>
      <c r="K25" s="9">
        <v>36173</v>
      </c>
      <c r="L25" s="9">
        <v>36101</v>
      </c>
      <c r="M25" s="9">
        <v>3466</v>
      </c>
      <c r="N25" s="9">
        <v>3159</v>
      </c>
      <c r="O25" s="9">
        <v>3037</v>
      </c>
      <c r="P25" s="9">
        <v>88</v>
      </c>
      <c r="Q25" s="10">
        <v>0.0254</v>
      </c>
    </row>
    <row r="26" spans="1:17" ht="20.25" customHeight="1">
      <c r="A26" s="8" t="s">
        <v>29</v>
      </c>
      <c r="B26" s="23">
        <f>C26/12</f>
        <v>6363.416666666667</v>
      </c>
      <c r="C26" s="23">
        <f>D26+M26</f>
        <v>76361</v>
      </c>
      <c r="D26" s="7">
        <f>E26+J26</f>
        <v>70981</v>
      </c>
      <c r="E26" s="9">
        <v>7687</v>
      </c>
      <c r="F26" s="9">
        <v>6887</v>
      </c>
      <c r="G26" s="9">
        <v>6873</v>
      </c>
      <c r="H26" s="9">
        <v>13</v>
      </c>
      <c r="I26" s="10">
        <v>0.0017</v>
      </c>
      <c r="J26" s="9">
        <v>63294</v>
      </c>
      <c r="K26" s="9">
        <v>61253</v>
      </c>
      <c r="L26" s="9">
        <v>61225</v>
      </c>
      <c r="M26" s="9">
        <v>5380</v>
      </c>
      <c r="N26" s="9">
        <v>4579</v>
      </c>
      <c r="O26" s="9">
        <v>4417</v>
      </c>
      <c r="P26" s="9">
        <v>63</v>
      </c>
      <c r="Q26" s="10">
        <v>0.0117</v>
      </c>
    </row>
    <row r="27" spans="1:17" ht="19.5" customHeight="1">
      <c r="A27" s="8" t="s">
        <v>27</v>
      </c>
      <c r="B27" s="23">
        <f>C27/7</f>
        <v>6249.285714285715</v>
      </c>
      <c r="C27" s="23">
        <f>D27+M27</f>
        <v>43745</v>
      </c>
      <c r="D27" s="7">
        <f>E27+J27</f>
        <v>40370</v>
      </c>
      <c r="E27" s="9">
        <v>4347</v>
      </c>
      <c r="F27" s="9">
        <v>4122</v>
      </c>
      <c r="G27" s="9">
        <v>4113</v>
      </c>
      <c r="H27" s="9">
        <v>11</v>
      </c>
      <c r="I27" s="10">
        <v>0.0025</v>
      </c>
      <c r="J27" s="9">
        <v>36023</v>
      </c>
      <c r="K27" s="9">
        <v>35235</v>
      </c>
      <c r="L27" s="9">
        <v>35224</v>
      </c>
      <c r="M27" s="9">
        <v>3375</v>
      </c>
      <c r="N27" s="9">
        <v>3191</v>
      </c>
      <c r="O27" s="9">
        <v>3005</v>
      </c>
      <c r="P27" s="9">
        <v>52</v>
      </c>
      <c r="Q27" s="10">
        <v>0.0154</v>
      </c>
    </row>
    <row r="28" spans="1:17" ht="15.75" customHeight="1">
      <c r="A28" s="8" t="s">
        <v>32</v>
      </c>
      <c r="B28" s="22"/>
      <c r="C28" s="22"/>
      <c r="D28" s="7">
        <f>SUM(D7:D27)</f>
        <v>1294222</v>
      </c>
      <c r="E28" s="7">
        <f>SUM(E7:E27)</f>
        <v>148268</v>
      </c>
      <c r="F28" s="7">
        <f>SUM(F7:F27)</f>
        <v>137859</v>
      </c>
      <c r="G28" s="7">
        <f>SUM(G7:G27)</f>
        <v>137498</v>
      </c>
      <c r="H28" s="7">
        <f>SUM(H7:H27)</f>
        <v>1829</v>
      </c>
      <c r="I28" s="7"/>
      <c r="J28" s="7">
        <f>SUM(J7:J27)</f>
        <v>1145954</v>
      </c>
      <c r="K28" s="7">
        <f>SUM(K7:K27)</f>
        <v>1091286</v>
      </c>
      <c r="L28" s="7">
        <f>SUM(L7:L27)</f>
        <v>1086368</v>
      </c>
      <c r="M28" s="7">
        <f>SUM(M7:M27)</f>
        <v>109019</v>
      </c>
      <c r="N28" s="7">
        <f>SUM(N7:N27)</f>
        <v>98767</v>
      </c>
      <c r="O28" s="7">
        <f>SUM(O7:O27)</f>
        <v>95139</v>
      </c>
      <c r="P28" s="7">
        <f>SUM(P7:P27)</f>
        <v>2216</v>
      </c>
      <c r="Q28" s="7"/>
    </row>
    <row r="29" ht="27" customHeight="1"/>
    <row r="31" spans="1:1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7" ht="13.5">
      <c r="A32" s="1"/>
      <c r="B32" s="1"/>
      <c r="C32" s="1"/>
      <c r="D32" s="1"/>
      <c r="E32" s="1"/>
      <c r="F32" s="1"/>
      <c r="G32" s="1"/>
      <c r="H32" s="1"/>
      <c r="I32" s="2"/>
      <c r="J32" s="1"/>
      <c r="K32" s="1"/>
      <c r="L32" s="1"/>
      <c r="M32" s="1"/>
      <c r="N32" s="1"/>
      <c r="O32" s="1"/>
      <c r="P32" s="1"/>
      <c r="Q32" s="2"/>
    </row>
    <row r="33" spans="1:17" ht="13.5">
      <c r="A33" s="1"/>
      <c r="B33" s="1"/>
      <c r="C33" s="1"/>
      <c r="D33" s="1"/>
      <c r="E33" s="1"/>
      <c r="F33" s="1"/>
      <c r="G33" s="1"/>
      <c r="H33" s="1"/>
      <c r="I33" s="2"/>
      <c r="J33" s="1"/>
      <c r="K33" s="1"/>
      <c r="L33" s="1"/>
      <c r="M33" s="1"/>
      <c r="N33" s="1"/>
      <c r="O33" s="1"/>
      <c r="P33" s="1"/>
      <c r="Q33" s="2"/>
    </row>
    <row r="34" spans="1:17" ht="13.5">
      <c r="A34" s="1"/>
      <c r="B34" s="1"/>
      <c r="C34" s="1"/>
      <c r="D34" s="1"/>
      <c r="E34" s="1"/>
      <c r="F34" s="1"/>
      <c r="G34" s="1"/>
      <c r="H34" s="1"/>
      <c r="I34" s="2"/>
      <c r="J34" s="1"/>
      <c r="K34" s="1"/>
      <c r="L34" s="1"/>
      <c r="M34" s="1"/>
      <c r="N34" s="1"/>
      <c r="O34" s="1"/>
      <c r="P34" s="1"/>
      <c r="Q34" s="2"/>
    </row>
    <row r="35" spans="1:17" ht="13.5">
      <c r="A35" s="1"/>
      <c r="B35" s="1"/>
      <c r="C35" s="1"/>
      <c r="D35" s="1"/>
      <c r="E35" s="1"/>
      <c r="F35" s="1"/>
      <c r="G35" s="1"/>
      <c r="H35" s="1"/>
      <c r="I35" s="2"/>
      <c r="J35" s="1"/>
      <c r="K35" s="1"/>
      <c r="L35" s="1"/>
      <c r="M35" s="1"/>
      <c r="N35" s="1"/>
      <c r="O35" s="1"/>
      <c r="P35" s="1"/>
      <c r="Q35" s="2"/>
    </row>
    <row r="36" spans="1:17" ht="13.5">
      <c r="A36" s="1"/>
      <c r="B36" s="1"/>
      <c r="C36" s="1"/>
      <c r="D36" s="1"/>
      <c r="E36" s="1"/>
      <c r="F36" s="1"/>
      <c r="G36" s="1"/>
      <c r="H36" s="1"/>
      <c r="I36" s="2"/>
      <c r="J36" s="1"/>
      <c r="K36" s="1"/>
      <c r="L36" s="1"/>
      <c r="M36" s="1"/>
      <c r="N36" s="1"/>
      <c r="O36" s="1"/>
      <c r="P36" s="1"/>
      <c r="Q36" s="2"/>
    </row>
    <row r="37" spans="1:17" ht="13.5">
      <c r="A37" s="1"/>
      <c r="B37" s="1"/>
      <c r="C37" s="1"/>
      <c r="D37" s="1"/>
      <c r="E37" s="1"/>
      <c r="F37" s="1"/>
      <c r="G37" s="1"/>
      <c r="H37" s="1"/>
      <c r="I37" s="2"/>
      <c r="J37" s="1"/>
      <c r="K37" s="1"/>
      <c r="L37" s="1"/>
      <c r="M37" s="1"/>
      <c r="N37" s="1"/>
      <c r="O37" s="1"/>
      <c r="P37" s="1"/>
      <c r="Q37" s="2"/>
    </row>
    <row r="38" spans="1:17" ht="13.5">
      <c r="A38" s="1"/>
      <c r="B38" s="1"/>
      <c r="C38" s="1"/>
      <c r="D38" s="1"/>
      <c r="E38" s="1"/>
      <c r="F38" s="1"/>
      <c r="G38" s="1"/>
      <c r="H38" s="1"/>
      <c r="I38" s="2"/>
      <c r="J38" s="1"/>
      <c r="K38" s="1"/>
      <c r="L38" s="1"/>
      <c r="M38" s="1"/>
      <c r="N38" s="1"/>
      <c r="O38" s="1"/>
      <c r="P38" s="1"/>
      <c r="Q38" s="2"/>
    </row>
    <row r="39" spans="1:17" ht="13.5">
      <c r="A39" s="1"/>
      <c r="B39" s="1"/>
      <c r="C39" s="1"/>
      <c r="D39" s="1"/>
      <c r="E39" s="1"/>
      <c r="F39" s="1"/>
      <c r="G39" s="1"/>
      <c r="H39" s="1"/>
      <c r="I39" s="3"/>
      <c r="J39" s="1"/>
      <c r="K39" s="1"/>
      <c r="L39" s="1"/>
      <c r="M39" s="1"/>
      <c r="N39" s="1"/>
      <c r="O39" s="1"/>
      <c r="P39" s="1"/>
      <c r="Q39" s="2"/>
    </row>
    <row r="40" spans="1:17" ht="13.5">
      <c r="A40" s="1"/>
      <c r="B40" s="1"/>
      <c r="C40" s="1"/>
      <c r="D40" s="1"/>
      <c r="E40" s="1"/>
      <c r="F40" s="1"/>
      <c r="G40" s="1"/>
      <c r="H40" s="1"/>
      <c r="I40" s="3"/>
      <c r="J40" s="1"/>
      <c r="K40" s="1"/>
      <c r="L40" s="1"/>
      <c r="M40" s="1"/>
      <c r="N40" s="1"/>
      <c r="O40" s="1"/>
      <c r="P40" s="1"/>
      <c r="Q40" s="3"/>
    </row>
    <row r="41" spans="1:17" ht="13.5">
      <c r="A41" s="1"/>
      <c r="B41" s="1"/>
      <c r="C41" s="1"/>
      <c r="D41" s="1"/>
      <c r="E41" s="1"/>
      <c r="F41" s="1"/>
      <c r="G41" s="1"/>
      <c r="H41" s="1"/>
      <c r="I41" s="2"/>
      <c r="J41" s="1"/>
      <c r="K41" s="1"/>
      <c r="L41" s="1"/>
      <c r="M41" s="1"/>
      <c r="N41" s="1"/>
      <c r="O41" s="1"/>
      <c r="P41" s="1"/>
      <c r="Q41" s="2"/>
    </row>
    <row r="42" spans="1:17" ht="13.5">
      <c r="A42" s="1"/>
      <c r="B42" s="1"/>
      <c r="C42" s="1"/>
      <c r="D42" s="1"/>
      <c r="E42" s="1"/>
      <c r="F42" s="1"/>
      <c r="G42" s="1"/>
      <c r="H42" s="1"/>
      <c r="I42" s="2"/>
      <c r="J42" s="1"/>
      <c r="K42" s="1"/>
      <c r="L42" s="1"/>
      <c r="M42" s="1"/>
      <c r="N42" s="1"/>
      <c r="O42" s="1"/>
      <c r="P42" s="1"/>
      <c r="Q42" s="2"/>
    </row>
    <row r="43" spans="1:17" ht="13.5">
      <c r="A43" s="1"/>
      <c r="B43" s="1"/>
      <c r="C43" s="1"/>
      <c r="D43" s="1"/>
      <c r="E43" s="1"/>
      <c r="F43" s="1"/>
      <c r="G43" s="1"/>
      <c r="H43" s="1"/>
      <c r="I43" s="3"/>
      <c r="J43" s="1"/>
      <c r="K43" s="1"/>
      <c r="L43" s="1"/>
      <c r="M43" s="1"/>
      <c r="N43" s="1"/>
      <c r="O43" s="1"/>
      <c r="P43" s="1"/>
      <c r="Q43" s="2"/>
    </row>
  </sheetData>
  <sheetProtection/>
  <mergeCells count="10">
    <mergeCell ref="A2:Q2"/>
    <mergeCell ref="A3:Q3"/>
    <mergeCell ref="E5:I5"/>
    <mergeCell ref="J5:L5"/>
    <mergeCell ref="M4:Q5"/>
    <mergeCell ref="A4:A6"/>
    <mergeCell ref="D5:D6"/>
    <mergeCell ref="D4:L4"/>
    <mergeCell ref="B4:B6"/>
    <mergeCell ref="C4:C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2017-12-13T09:13:06Z</dcterms:modified>
  <cp:category/>
  <cp:version/>
  <cp:contentType/>
  <cp:contentStatus/>
</cp:coreProperties>
</file>