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21市州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<sst xmlns="http://schemas.openxmlformats.org/spreadsheetml/2006/main" count="46" uniqueCount="38">
  <si>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r>
      <rPr>
        <sz val="11"/>
        <color indexed="8"/>
        <rFont val="黑体"/>
        <family val="3"/>
      </rPr>
      <t>市、县两级平均认领数</t>
    </r>
  </si>
  <si>
    <r>
      <rPr>
        <sz val="11"/>
        <color indexed="8"/>
        <rFont val="黑体"/>
        <family val="3"/>
      </rPr>
      <t>行政权力事项</t>
    </r>
  </si>
  <si>
    <r>
      <rPr>
        <sz val="11"/>
        <color indexed="8"/>
        <rFont val="黑体"/>
        <family val="3"/>
      </rPr>
      <t>认领事项数</t>
    </r>
  </si>
  <si>
    <r>
      <rPr>
        <sz val="11"/>
        <color indexed="8"/>
        <rFont val="黑体"/>
        <family val="3"/>
      </rPr>
      <t>上报事项数</t>
    </r>
  </si>
  <si>
    <r>
      <rPr>
        <sz val="11"/>
        <color indexed="8"/>
        <rFont val="黑体"/>
        <family val="3"/>
      </rPr>
      <t>通过事项数</t>
    </r>
  </si>
  <si>
    <r>
      <rPr>
        <sz val="11"/>
        <color indexed="8"/>
        <rFont val="黑体"/>
        <family val="3"/>
      </rPr>
      <t>全程网办事项数</t>
    </r>
  </si>
  <si>
    <r>
      <rPr>
        <sz val="11"/>
        <color indexed="8"/>
        <rFont val="黑体"/>
        <family val="3"/>
      </rPr>
      <t>全程网办事项占比</t>
    </r>
  </si>
  <si>
    <r>
      <rPr>
        <sz val="14"/>
        <color indexed="8"/>
        <rFont val="黑体"/>
        <family val="3"/>
      </rPr>
      <t>附件</t>
    </r>
    <r>
      <rPr>
        <sz val="14"/>
        <color indexed="8"/>
        <rFont val="Times New Roman"/>
        <family val="1"/>
      </rPr>
      <t>2</t>
    </r>
  </si>
  <si>
    <r>
      <rPr>
        <sz val="18"/>
        <color indexed="8"/>
        <rFont val="方正小标宋简体"/>
        <family val="0"/>
      </rPr>
      <t>各市（州）行政权力事项和公共服务事项认领情况表</t>
    </r>
  </si>
  <si>
    <r>
      <rPr>
        <sz val="11"/>
        <color indexed="8"/>
        <rFont val="黑体"/>
        <family val="3"/>
      </rPr>
      <t>市（州）</t>
    </r>
  </si>
  <si>
    <r>
      <rPr>
        <sz val="11"/>
        <color indexed="8"/>
        <rFont val="黑体"/>
        <family val="3"/>
      </rPr>
      <t>认领总数</t>
    </r>
  </si>
  <si>
    <r>
      <rPr>
        <sz val="11"/>
        <color indexed="8"/>
        <rFont val="黑体"/>
        <family val="3"/>
      </rPr>
      <t>公共服务事项</t>
    </r>
  </si>
  <si>
    <r>
      <rPr>
        <sz val="11"/>
        <color indexed="8"/>
        <rFont val="黑体"/>
        <family val="3"/>
      </rPr>
      <t>行政权力事项认领总数</t>
    </r>
  </si>
  <si>
    <r>
      <rPr>
        <sz val="11"/>
        <color indexed="8"/>
        <rFont val="黑体"/>
        <family val="3"/>
      </rPr>
      <t>行政许可事项</t>
    </r>
  </si>
  <si>
    <r>
      <rPr>
        <sz val="11"/>
        <color indexed="8"/>
        <rFont val="黑体"/>
        <family val="3"/>
      </rPr>
      <t>行政权力事项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黑体"/>
        <family val="3"/>
      </rPr>
      <t>除行政许可</t>
    </r>
    <r>
      <rPr>
        <sz val="11"/>
        <color indexed="8"/>
        <rFont val="Times New Roman"/>
        <family val="1"/>
      </rPr>
      <t>)</t>
    </r>
  </si>
  <si>
    <r>
      <rPr>
        <sz val="12"/>
        <color indexed="8"/>
        <rFont val="仿宋_GB2312"/>
        <family val="3"/>
      </rPr>
      <t>截至</t>
    </r>
    <r>
      <rPr>
        <sz val="12"/>
        <color indexed="8"/>
        <rFont val="Times New Roman"/>
        <family val="1"/>
      </rPr>
      <t>2017</t>
    </r>
    <r>
      <rPr>
        <sz val="12"/>
        <color indexed="8"/>
        <rFont val="仿宋_GB2312"/>
        <family val="3"/>
      </rPr>
      <t>年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仿宋_GB2312"/>
        <family val="3"/>
      </rPr>
      <t>月</t>
    </r>
    <r>
      <rPr>
        <sz val="12"/>
        <color indexed="8"/>
        <rFont val="Times New Roman"/>
        <family val="1"/>
      </rPr>
      <t>27</t>
    </r>
    <r>
      <rPr>
        <sz val="12"/>
        <color indexed="8"/>
        <rFont val="仿宋_GB2312"/>
        <family val="3"/>
      </rPr>
      <t>日</t>
    </r>
    <r>
      <rPr>
        <sz val="12"/>
        <color indexed="8"/>
        <rFont val="Times New Roman"/>
        <family val="1"/>
      </rPr>
      <t xml:space="preserve"> 16</t>
    </r>
    <r>
      <rPr>
        <sz val="12"/>
        <color indexed="8"/>
        <rFont val="仿宋_GB2312"/>
        <family val="3"/>
      </rPr>
      <t>时</t>
    </r>
  </si>
  <si>
    <t>遂宁市</t>
  </si>
  <si>
    <t>广安市</t>
  </si>
  <si>
    <t>达州市</t>
  </si>
  <si>
    <t>德阳市</t>
  </si>
  <si>
    <t>巴中市</t>
  </si>
  <si>
    <t>内江市</t>
  </si>
  <si>
    <t>绵阳市</t>
  </si>
  <si>
    <t>雅安市</t>
  </si>
  <si>
    <t>南充市</t>
  </si>
  <si>
    <t>广元市</t>
  </si>
  <si>
    <t>宜宾市</t>
  </si>
  <si>
    <t>泸州市</t>
  </si>
  <si>
    <t>甘孜州</t>
  </si>
  <si>
    <t>资阳市</t>
  </si>
  <si>
    <t>眉山市</t>
  </si>
  <si>
    <t>自贡市</t>
  </si>
  <si>
    <t>阿坝州</t>
  </si>
  <si>
    <t>乐山市</t>
  </si>
  <si>
    <t>成都市</t>
  </si>
  <si>
    <t>攀枝花市</t>
  </si>
  <si>
    <t>凉山州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</si>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</sst>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黑体"/>
      <family val="3"/>
    </font>
    <font>
      <sz val="11"/>
      <color indexed="8"/>
      <name val="黑体"/>
      <family val="3"/>
    </font>
    <font>
      <sz val="12"/>
      <color indexed="8"/>
      <name val="仿宋_GB2312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方正小标宋简体"/>
      <family val="0"/>
    </font>
    <font>
      <sz val="14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3"/>
      <name val="Times New Roman"/>
      <family val="1"/>
    </font>
    <font>
      <sz val="18"/>
      <color indexed="8"/>
      <name val="Times New Roman"/>
      <family val="1"/>
    </font>
    <font>
      <sz val="11"/>
      <color indexed="63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333333"/>
      <name val="Times New Roman"/>
      <family val="1"/>
    </font>
    <font>
      <sz val="11"/>
      <color rgb="FF333333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0" fontId="0" fillId="0" borderId="0" xfId="0" applyNumberFormat="1" applyAlignment="1">
      <alignment vertical="center" wrapText="1"/>
    </xf>
    <xf numFmtId="9" fontId="0" fillId="0" borderId="0" xfId="0" applyNumberFormat="1" applyAlignment="1">
      <alignment vertical="center" wrapText="1"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48" fillId="0" borderId="10" xfId="0" applyFont="1" applyBorder="1" applyAlignment="1">
      <alignment horizontal="right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176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0" fontId="46" fillId="0" borderId="10" xfId="0" applyNumberFormat="1" applyFont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10" fontId="46" fillId="35" borderId="1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2 2" xfId="44"/>
    <cellStyle name="常规 3" xfId="45"/>
    <cellStyle name="常规 3 2" xfId="46"/>
    <cellStyle name="常规 3 3" xfId="47"/>
    <cellStyle name="常规 4" xfId="48"/>
    <cellStyle name="常规 4 2" xfId="49"/>
    <cellStyle name="常规 5" xfId="50"/>
    <cellStyle name="常规 6" xfId="51"/>
    <cellStyle name="常规 7" xfId="52"/>
    <cellStyle name="常规 8" xfId="53"/>
    <cellStyle name="常规 9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注释" xfId="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110" zoomScaleNormal="110" zoomScalePageLayoutView="0" workbookViewId="0" topLeftCell="A1">
      <selection activeCell="A12" sqref="A12"/>
    </sheetView>
  </sheetViews>
  <sheetFormatPr defaultColWidth="9.140625" defaultRowHeight="15"/>
  <cols>
    <col min="1" max="1" width="8.57421875" style="0" customWidth="1"/>
    <col min="2" max="2" width="7.7109375" style="0" customWidth="1"/>
    <col min="3" max="3" width="8.421875" style="0" customWidth="1"/>
    <col min="4" max="4" width="9.00390625" style="0" customWidth="1"/>
    <col min="5" max="7" width="7.7109375" style="0" customWidth="1"/>
    <col min="8" max="8" width="6.57421875" style="0" customWidth="1"/>
    <col min="9" max="15" width="7.7109375" style="0" customWidth="1"/>
    <col min="16" max="16" width="6.57421875" style="0" customWidth="1"/>
    <col min="17" max="17" width="7.7109375" style="0" customWidth="1"/>
  </cols>
  <sheetData>
    <row r="1" spans="1:17" ht="25.5" customHeight="1">
      <c r="A1" s="4" t="s">
        <v>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5.5" customHeight="1">
      <c r="A2" s="6" t="s">
        <v>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5.75">
      <c r="A3" s="8" t="s">
        <v>15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15">
      <c r="A4" s="10" t="s">
        <v>9</v>
      </c>
      <c r="B4" s="11" t="s">
        <v>0</v>
      </c>
      <c r="C4" s="12" t="s">
        <v>10</v>
      </c>
      <c r="D4" s="10" t="s">
        <v>1</v>
      </c>
      <c r="E4" s="10"/>
      <c r="F4" s="10"/>
      <c r="G4" s="10"/>
      <c r="H4" s="10"/>
      <c r="I4" s="10"/>
      <c r="J4" s="10"/>
      <c r="K4" s="10"/>
      <c r="L4" s="10"/>
      <c r="M4" s="10" t="s">
        <v>11</v>
      </c>
      <c r="N4" s="10"/>
      <c r="O4" s="10"/>
      <c r="P4" s="10"/>
      <c r="Q4" s="10"/>
    </row>
    <row r="5" spans="1:17" ht="13.5" customHeight="1">
      <c r="A5" s="10"/>
      <c r="B5" s="11"/>
      <c r="C5" s="12"/>
      <c r="D5" s="11" t="s">
        <v>12</v>
      </c>
      <c r="E5" s="10" t="s">
        <v>13</v>
      </c>
      <c r="F5" s="10"/>
      <c r="G5" s="10"/>
      <c r="H5" s="10"/>
      <c r="I5" s="10"/>
      <c r="J5" s="10" t="s">
        <v>14</v>
      </c>
      <c r="K5" s="10"/>
      <c r="L5" s="10"/>
      <c r="M5" s="10"/>
      <c r="N5" s="10"/>
      <c r="O5" s="10"/>
      <c r="P5" s="10"/>
      <c r="Q5" s="10"/>
    </row>
    <row r="6" spans="1:17" ht="30" customHeight="1">
      <c r="A6" s="10"/>
      <c r="B6" s="11"/>
      <c r="C6" s="12"/>
      <c r="D6" s="13"/>
      <c r="E6" s="14" t="s">
        <v>2</v>
      </c>
      <c r="F6" s="14" t="s">
        <v>3</v>
      </c>
      <c r="G6" s="14" t="s">
        <v>4</v>
      </c>
      <c r="H6" s="14" t="s">
        <v>5</v>
      </c>
      <c r="I6" s="14" t="s">
        <v>6</v>
      </c>
      <c r="J6" s="14" t="s">
        <v>2</v>
      </c>
      <c r="K6" s="14" t="s">
        <v>3</v>
      </c>
      <c r="L6" s="14" t="s">
        <v>4</v>
      </c>
      <c r="M6" s="14" t="s">
        <v>2</v>
      </c>
      <c r="N6" s="14" t="s">
        <v>3</v>
      </c>
      <c r="O6" s="14" t="s">
        <v>4</v>
      </c>
      <c r="P6" s="14" t="s">
        <v>5</v>
      </c>
      <c r="Q6" s="14" t="s">
        <v>6</v>
      </c>
    </row>
    <row r="7" spans="1:17" ht="15.75" customHeight="1">
      <c r="A7" s="21" t="s">
        <v>16</v>
      </c>
      <c r="B7" s="15">
        <f>C7/6</f>
        <v>7763</v>
      </c>
      <c r="C7" s="15">
        <f>D7+M7</f>
        <v>46578</v>
      </c>
      <c r="D7" s="16">
        <f>E7+J7</f>
        <v>43096</v>
      </c>
      <c r="E7" s="17">
        <v>5022</v>
      </c>
      <c r="F7" s="17">
        <v>4869</v>
      </c>
      <c r="G7" s="17">
        <v>4859</v>
      </c>
      <c r="H7" s="17">
        <v>18</v>
      </c>
      <c r="I7" s="18">
        <v>0.0036</v>
      </c>
      <c r="J7" s="17">
        <v>38074</v>
      </c>
      <c r="K7" s="17">
        <v>37957</v>
      </c>
      <c r="L7" s="17">
        <v>37955</v>
      </c>
      <c r="M7" s="17">
        <v>3482</v>
      </c>
      <c r="N7" s="17">
        <v>3344</v>
      </c>
      <c r="O7" s="17">
        <v>3231</v>
      </c>
      <c r="P7" s="17">
        <v>46</v>
      </c>
      <c r="Q7" s="18">
        <v>0.0132</v>
      </c>
    </row>
    <row r="8" spans="1:17" ht="15.75" customHeight="1">
      <c r="A8" s="21" t="s">
        <v>17</v>
      </c>
      <c r="B8" s="15">
        <f>C8/7</f>
        <v>7636</v>
      </c>
      <c r="C8" s="15">
        <f>D8+M8</f>
        <v>53452</v>
      </c>
      <c r="D8" s="16">
        <f>E8+J8</f>
        <v>49146</v>
      </c>
      <c r="E8" s="17">
        <v>5550</v>
      </c>
      <c r="F8" s="17">
        <v>5439</v>
      </c>
      <c r="G8" s="17">
        <v>5411</v>
      </c>
      <c r="H8" s="17">
        <v>428</v>
      </c>
      <c r="I8" s="18">
        <v>0.0771</v>
      </c>
      <c r="J8" s="17">
        <v>43596</v>
      </c>
      <c r="K8" s="17">
        <v>43376</v>
      </c>
      <c r="L8" s="17">
        <v>43350</v>
      </c>
      <c r="M8" s="17">
        <v>4306</v>
      </c>
      <c r="N8" s="17">
        <v>4151</v>
      </c>
      <c r="O8" s="17">
        <v>3867</v>
      </c>
      <c r="P8" s="17">
        <v>94</v>
      </c>
      <c r="Q8" s="18">
        <v>0.0218</v>
      </c>
    </row>
    <row r="9" spans="1:17" ht="15.75" customHeight="1">
      <c r="A9" s="21" t="s">
        <v>18</v>
      </c>
      <c r="B9" s="15">
        <f>C9/8</f>
        <v>7486</v>
      </c>
      <c r="C9" s="15">
        <f>D9+M9</f>
        <v>59888</v>
      </c>
      <c r="D9" s="16">
        <f>E9+J9</f>
        <v>54443</v>
      </c>
      <c r="E9" s="17">
        <v>6965</v>
      </c>
      <c r="F9" s="17">
        <v>6510</v>
      </c>
      <c r="G9" s="17">
        <v>6503</v>
      </c>
      <c r="H9" s="17">
        <v>4</v>
      </c>
      <c r="I9" s="18">
        <v>0.0006</v>
      </c>
      <c r="J9" s="17">
        <v>47478</v>
      </c>
      <c r="K9" s="17">
        <v>44277</v>
      </c>
      <c r="L9" s="17">
        <v>38167</v>
      </c>
      <c r="M9" s="17">
        <v>5445</v>
      </c>
      <c r="N9" s="17">
        <v>4943</v>
      </c>
      <c r="O9" s="17">
        <v>4740</v>
      </c>
      <c r="P9" s="17">
        <v>39</v>
      </c>
      <c r="Q9" s="18">
        <v>0.0072</v>
      </c>
    </row>
    <row r="10" spans="1:17" ht="15.75" customHeight="1">
      <c r="A10" s="21" t="s">
        <v>19</v>
      </c>
      <c r="B10" s="15">
        <f>C10/7</f>
        <v>7104.714285714285</v>
      </c>
      <c r="C10" s="15">
        <f>D10+M10</f>
        <v>49733</v>
      </c>
      <c r="D10" s="16">
        <f>E10+J10</f>
        <v>45449</v>
      </c>
      <c r="E10" s="17">
        <v>5571</v>
      </c>
      <c r="F10" s="17">
        <v>4560</v>
      </c>
      <c r="G10" s="17">
        <v>4517</v>
      </c>
      <c r="H10" s="17">
        <v>62</v>
      </c>
      <c r="I10" s="18">
        <v>0.0111</v>
      </c>
      <c r="J10" s="17">
        <v>39878</v>
      </c>
      <c r="K10" s="17">
        <v>37002</v>
      </c>
      <c r="L10" s="17">
        <v>36977</v>
      </c>
      <c r="M10" s="17">
        <v>4284</v>
      </c>
      <c r="N10" s="17">
        <v>3429</v>
      </c>
      <c r="O10" s="17">
        <v>3254</v>
      </c>
      <c r="P10" s="17">
        <v>105</v>
      </c>
      <c r="Q10" s="18">
        <v>0.0245</v>
      </c>
    </row>
    <row r="11" spans="1:17" ht="15.75" customHeight="1">
      <c r="A11" s="21" t="s">
        <v>20</v>
      </c>
      <c r="B11" s="15">
        <f>C11/6</f>
        <v>7063.833333333333</v>
      </c>
      <c r="C11" s="15">
        <f>D11+M11</f>
        <v>42383</v>
      </c>
      <c r="D11" s="16">
        <f>E11+J11</f>
        <v>38741</v>
      </c>
      <c r="E11" s="17">
        <v>4858</v>
      </c>
      <c r="F11" s="17">
        <v>4462</v>
      </c>
      <c r="G11" s="17">
        <v>4441</v>
      </c>
      <c r="H11" s="17">
        <v>138</v>
      </c>
      <c r="I11" s="18">
        <v>0.0284</v>
      </c>
      <c r="J11" s="17">
        <v>33883</v>
      </c>
      <c r="K11" s="17">
        <v>33693</v>
      </c>
      <c r="L11" s="17">
        <v>33673</v>
      </c>
      <c r="M11" s="17">
        <v>3642</v>
      </c>
      <c r="N11" s="17">
        <v>3268</v>
      </c>
      <c r="O11" s="17">
        <v>3055</v>
      </c>
      <c r="P11" s="17">
        <v>87</v>
      </c>
      <c r="Q11" s="18">
        <v>0.0239</v>
      </c>
    </row>
    <row r="12" spans="1:17" ht="15.75" customHeight="1">
      <c r="A12" s="21" t="s">
        <v>21</v>
      </c>
      <c r="B12" s="15">
        <f>C12/6</f>
        <v>6991</v>
      </c>
      <c r="C12" s="15">
        <f>D12+M12</f>
        <v>41946</v>
      </c>
      <c r="D12" s="16">
        <f>E12+J12</f>
        <v>38727</v>
      </c>
      <c r="E12" s="17">
        <v>4480</v>
      </c>
      <c r="F12" s="17">
        <v>3682</v>
      </c>
      <c r="G12" s="17">
        <v>3666</v>
      </c>
      <c r="H12" s="17">
        <v>7</v>
      </c>
      <c r="I12" s="18">
        <v>0.0016</v>
      </c>
      <c r="J12" s="17">
        <v>34247</v>
      </c>
      <c r="K12" s="17">
        <v>29971</v>
      </c>
      <c r="L12" s="17">
        <v>25047</v>
      </c>
      <c r="M12" s="17">
        <v>3219</v>
      </c>
      <c r="N12" s="17">
        <v>2553</v>
      </c>
      <c r="O12" s="17">
        <v>2424</v>
      </c>
      <c r="P12" s="17">
        <v>72</v>
      </c>
      <c r="Q12" s="18">
        <v>0.0224</v>
      </c>
    </row>
    <row r="13" spans="1:17" ht="15.75" customHeight="1">
      <c r="A13" s="21" t="s">
        <v>22</v>
      </c>
      <c r="B13" s="15">
        <f>C13/10</f>
        <v>6956.7</v>
      </c>
      <c r="C13" s="15">
        <f>D13+M13</f>
        <v>69567</v>
      </c>
      <c r="D13" s="16">
        <f>E13+J13</f>
        <v>63123</v>
      </c>
      <c r="E13" s="17">
        <v>7304</v>
      </c>
      <c r="F13" s="17">
        <v>5646</v>
      </c>
      <c r="G13" s="17">
        <v>5578</v>
      </c>
      <c r="H13" s="17">
        <v>102</v>
      </c>
      <c r="I13" s="18">
        <v>0.014</v>
      </c>
      <c r="J13" s="17">
        <v>55819</v>
      </c>
      <c r="K13" s="17">
        <v>40296</v>
      </c>
      <c r="L13" s="17">
        <v>38685</v>
      </c>
      <c r="M13" s="17">
        <v>6444</v>
      </c>
      <c r="N13" s="17">
        <v>3892</v>
      </c>
      <c r="O13" s="17">
        <v>3481</v>
      </c>
      <c r="P13" s="17">
        <v>247</v>
      </c>
      <c r="Q13" s="18">
        <v>0.0383</v>
      </c>
    </row>
    <row r="14" spans="1:17" ht="15.75" customHeight="1">
      <c r="A14" s="21" t="s">
        <v>23</v>
      </c>
      <c r="B14" s="15">
        <f>C14/9</f>
        <v>6951.666666666667</v>
      </c>
      <c r="C14" s="15">
        <f>D14+M14</f>
        <v>62565</v>
      </c>
      <c r="D14" s="16">
        <f>E14+J14</f>
        <v>57368</v>
      </c>
      <c r="E14" s="17">
        <v>7203</v>
      </c>
      <c r="F14" s="17">
        <v>7034</v>
      </c>
      <c r="G14" s="17">
        <v>7010</v>
      </c>
      <c r="H14" s="17">
        <v>56</v>
      </c>
      <c r="I14" s="18">
        <v>0.0078</v>
      </c>
      <c r="J14" s="17">
        <v>50165</v>
      </c>
      <c r="K14" s="17">
        <v>49604</v>
      </c>
      <c r="L14" s="17">
        <v>49586</v>
      </c>
      <c r="M14" s="17">
        <v>5197</v>
      </c>
      <c r="N14" s="17">
        <v>5085</v>
      </c>
      <c r="O14" s="17">
        <v>4954</v>
      </c>
      <c r="P14" s="17">
        <v>97</v>
      </c>
      <c r="Q14" s="18">
        <v>0.0187</v>
      </c>
    </row>
    <row r="15" spans="1:17" ht="15.75" customHeight="1">
      <c r="A15" s="21" t="s">
        <v>24</v>
      </c>
      <c r="B15" s="15">
        <f>C15/10</f>
        <v>6757.1</v>
      </c>
      <c r="C15" s="15">
        <f>D15+M15</f>
        <v>67571</v>
      </c>
      <c r="D15" s="16">
        <f>E15+J15</f>
        <v>62085</v>
      </c>
      <c r="E15" s="17">
        <v>7257</v>
      </c>
      <c r="F15" s="17">
        <v>6548</v>
      </c>
      <c r="G15" s="17">
        <v>6536</v>
      </c>
      <c r="H15" s="17">
        <v>11</v>
      </c>
      <c r="I15" s="18">
        <v>0.0015</v>
      </c>
      <c r="J15" s="17">
        <v>54828</v>
      </c>
      <c r="K15" s="17">
        <v>51658</v>
      </c>
      <c r="L15" s="17">
        <v>51465</v>
      </c>
      <c r="M15" s="17">
        <v>5486</v>
      </c>
      <c r="N15" s="17">
        <v>5157</v>
      </c>
      <c r="O15" s="17">
        <v>4997</v>
      </c>
      <c r="P15" s="17">
        <v>48</v>
      </c>
      <c r="Q15" s="18">
        <v>0.0087</v>
      </c>
    </row>
    <row r="16" spans="1:17" ht="15.75" customHeight="1">
      <c r="A16" s="21" t="s">
        <v>25</v>
      </c>
      <c r="B16" s="15">
        <f>C16/8</f>
        <v>6652.875</v>
      </c>
      <c r="C16" s="15">
        <f>D16+M16</f>
        <v>53223</v>
      </c>
      <c r="D16" s="16">
        <f>E16+J16</f>
        <v>49262</v>
      </c>
      <c r="E16" s="17">
        <v>5958</v>
      </c>
      <c r="F16" s="17">
        <v>5120</v>
      </c>
      <c r="G16" s="17">
        <v>5114</v>
      </c>
      <c r="H16" s="17">
        <v>17</v>
      </c>
      <c r="I16" s="18">
        <v>0.0029</v>
      </c>
      <c r="J16" s="17">
        <v>43304</v>
      </c>
      <c r="K16" s="17">
        <v>33466</v>
      </c>
      <c r="L16" s="17">
        <v>32722</v>
      </c>
      <c r="M16" s="17">
        <v>3961</v>
      </c>
      <c r="N16" s="17">
        <v>2979</v>
      </c>
      <c r="O16" s="17">
        <v>2852</v>
      </c>
      <c r="P16" s="17">
        <v>35</v>
      </c>
      <c r="Q16" s="18">
        <v>0.0088</v>
      </c>
    </row>
    <row r="17" spans="1:17" ht="15.75" customHeight="1">
      <c r="A17" s="21" t="s">
        <v>26</v>
      </c>
      <c r="B17" s="15">
        <f>C17/11</f>
        <v>6532</v>
      </c>
      <c r="C17" s="15">
        <f>D17+M17</f>
        <v>71852</v>
      </c>
      <c r="D17" s="16">
        <f>E17+J17</f>
        <v>66344</v>
      </c>
      <c r="E17" s="17">
        <v>7325</v>
      </c>
      <c r="F17" s="17">
        <v>6279</v>
      </c>
      <c r="G17" s="17">
        <v>6248</v>
      </c>
      <c r="H17" s="17">
        <v>25</v>
      </c>
      <c r="I17" s="18">
        <v>0.0034</v>
      </c>
      <c r="J17" s="17">
        <v>59019</v>
      </c>
      <c r="K17" s="17">
        <v>50184</v>
      </c>
      <c r="L17" s="17">
        <v>50068</v>
      </c>
      <c r="M17" s="17">
        <v>5508</v>
      </c>
      <c r="N17" s="17">
        <v>4298</v>
      </c>
      <c r="O17" s="17">
        <v>3970</v>
      </c>
      <c r="P17" s="17">
        <v>46</v>
      </c>
      <c r="Q17" s="18">
        <v>0.0084</v>
      </c>
    </row>
    <row r="18" spans="1:17" ht="15.75" customHeight="1">
      <c r="A18" s="21" t="s">
        <v>27</v>
      </c>
      <c r="B18" s="15">
        <f>C18/8</f>
        <v>6489.5</v>
      </c>
      <c r="C18" s="15">
        <f>D18+M18</f>
        <v>51916</v>
      </c>
      <c r="D18" s="16">
        <f>E18+J18</f>
        <v>47418</v>
      </c>
      <c r="E18" s="17">
        <v>5821</v>
      </c>
      <c r="F18" s="17">
        <v>4931</v>
      </c>
      <c r="G18" s="17">
        <v>4909</v>
      </c>
      <c r="H18" s="17">
        <v>47</v>
      </c>
      <c r="I18" s="18">
        <v>0.0081</v>
      </c>
      <c r="J18" s="17">
        <v>41597</v>
      </c>
      <c r="K18" s="17">
        <v>32587</v>
      </c>
      <c r="L18" s="17">
        <v>31747</v>
      </c>
      <c r="M18" s="17">
        <v>4498</v>
      </c>
      <c r="N18" s="17">
        <v>3796</v>
      </c>
      <c r="O18" s="17">
        <v>3541</v>
      </c>
      <c r="P18" s="17">
        <v>84</v>
      </c>
      <c r="Q18" s="18">
        <v>0.0187</v>
      </c>
    </row>
    <row r="19" spans="1:17" ht="15.75" customHeight="1">
      <c r="A19" s="21" t="s">
        <v>28</v>
      </c>
      <c r="B19" s="15">
        <f>C19/19</f>
        <v>6361.684210526316</v>
      </c>
      <c r="C19" s="15">
        <f>D19+M19</f>
        <v>120872</v>
      </c>
      <c r="D19" s="16">
        <f>E19+J19</f>
        <v>113026</v>
      </c>
      <c r="E19" s="17">
        <v>10812</v>
      </c>
      <c r="F19" s="17">
        <v>9068</v>
      </c>
      <c r="G19" s="17">
        <v>9046</v>
      </c>
      <c r="H19" s="17">
        <v>58</v>
      </c>
      <c r="I19" s="18">
        <v>0.0054</v>
      </c>
      <c r="J19" s="17">
        <v>102214</v>
      </c>
      <c r="K19" s="17">
        <v>92055</v>
      </c>
      <c r="L19" s="17">
        <v>90940</v>
      </c>
      <c r="M19" s="17">
        <v>7846</v>
      </c>
      <c r="N19" s="17">
        <v>6728</v>
      </c>
      <c r="O19" s="17">
        <v>6467</v>
      </c>
      <c r="P19" s="17">
        <v>77</v>
      </c>
      <c r="Q19" s="18">
        <v>0.0098</v>
      </c>
    </row>
    <row r="20" spans="1:17" ht="15.75" customHeight="1">
      <c r="A20" s="21" t="s">
        <v>29</v>
      </c>
      <c r="B20" s="15">
        <f>C20/4</f>
        <v>6334.75</v>
      </c>
      <c r="C20" s="15">
        <f>D20+M20</f>
        <v>25339</v>
      </c>
      <c r="D20" s="16">
        <f>E20+J20</f>
        <v>23606</v>
      </c>
      <c r="E20" s="17">
        <v>2630</v>
      </c>
      <c r="F20" s="17">
        <v>2407</v>
      </c>
      <c r="G20" s="17">
        <v>2401</v>
      </c>
      <c r="H20" s="17">
        <v>6</v>
      </c>
      <c r="I20" s="18">
        <v>0.0023</v>
      </c>
      <c r="J20" s="17">
        <v>20976</v>
      </c>
      <c r="K20" s="17">
        <v>19396</v>
      </c>
      <c r="L20" s="17">
        <v>18939</v>
      </c>
      <c r="M20" s="17">
        <v>1733</v>
      </c>
      <c r="N20" s="17">
        <v>1604</v>
      </c>
      <c r="O20" s="17">
        <v>1530</v>
      </c>
      <c r="P20" s="17">
        <v>68</v>
      </c>
      <c r="Q20" s="18">
        <v>0.0392</v>
      </c>
    </row>
    <row r="21" spans="1:17" ht="15.75" customHeight="1">
      <c r="A21" s="21" t="s">
        <v>30</v>
      </c>
      <c r="B21" s="15">
        <f>C21/7</f>
        <v>6206.285714285715</v>
      </c>
      <c r="C21" s="15">
        <f>D21+M21</f>
        <v>43444</v>
      </c>
      <c r="D21" s="16">
        <f>E21+J21</f>
        <v>40122</v>
      </c>
      <c r="E21" s="17">
        <v>4164</v>
      </c>
      <c r="F21" s="17">
        <v>3773</v>
      </c>
      <c r="G21" s="17">
        <v>3764</v>
      </c>
      <c r="H21" s="17">
        <v>11</v>
      </c>
      <c r="I21" s="18">
        <v>0.0026</v>
      </c>
      <c r="J21" s="17">
        <v>35958</v>
      </c>
      <c r="K21" s="17">
        <v>32129</v>
      </c>
      <c r="L21" s="17">
        <v>27610</v>
      </c>
      <c r="M21" s="17">
        <v>3322</v>
      </c>
      <c r="N21" s="17">
        <v>2845</v>
      </c>
      <c r="O21" s="17">
        <v>2643</v>
      </c>
      <c r="P21" s="17">
        <v>52</v>
      </c>
      <c r="Q21" s="18">
        <v>0.0157</v>
      </c>
    </row>
    <row r="22" spans="1:17" ht="15.75" customHeight="1">
      <c r="A22" s="21" t="s">
        <v>31</v>
      </c>
      <c r="B22" s="15">
        <f>C22/7</f>
        <v>6183.285714285715</v>
      </c>
      <c r="C22" s="15">
        <f>D22+M22</f>
        <v>43283</v>
      </c>
      <c r="D22" s="16">
        <f>E22+J22</f>
        <v>40090</v>
      </c>
      <c r="E22" s="17">
        <v>4068</v>
      </c>
      <c r="F22" s="17">
        <v>3601</v>
      </c>
      <c r="G22" s="17">
        <v>3594</v>
      </c>
      <c r="H22" s="17">
        <v>22</v>
      </c>
      <c r="I22" s="18">
        <v>0.0054</v>
      </c>
      <c r="J22" s="17">
        <v>36022</v>
      </c>
      <c r="K22" s="17">
        <v>31000</v>
      </c>
      <c r="L22" s="17">
        <v>30940</v>
      </c>
      <c r="M22" s="17">
        <v>3193</v>
      </c>
      <c r="N22" s="17">
        <v>2637</v>
      </c>
      <c r="O22" s="17">
        <v>2492</v>
      </c>
      <c r="P22" s="17">
        <v>72</v>
      </c>
      <c r="Q22" s="18">
        <v>0.0225</v>
      </c>
    </row>
    <row r="23" spans="1:17" ht="15.75" customHeight="1">
      <c r="A23" s="21" t="s">
        <v>32</v>
      </c>
      <c r="B23" s="15">
        <f>C23/14</f>
        <v>6137.285714285715</v>
      </c>
      <c r="C23" s="15">
        <f>D23+M23</f>
        <v>85922</v>
      </c>
      <c r="D23" s="16">
        <f>E23+J23</f>
        <v>79554</v>
      </c>
      <c r="E23" s="17">
        <v>8665</v>
      </c>
      <c r="F23" s="17">
        <v>7541</v>
      </c>
      <c r="G23" s="17">
        <v>7537</v>
      </c>
      <c r="H23" s="17">
        <v>2</v>
      </c>
      <c r="I23" s="18">
        <v>0.0002</v>
      </c>
      <c r="J23" s="17">
        <v>70889</v>
      </c>
      <c r="K23" s="17">
        <v>54874</v>
      </c>
      <c r="L23" s="17">
        <v>54813</v>
      </c>
      <c r="M23" s="17">
        <v>6368</v>
      </c>
      <c r="N23" s="17">
        <v>5180</v>
      </c>
      <c r="O23" s="17">
        <v>5072</v>
      </c>
      <c r="P23" s="17">
        <v>103</v>
      </c>
      <c r="Q23" s="18">
        <v>0.0162</v>
      </c>
    </row>
    <row r="24" spans="1:17" ht="15.75" customHeight="1">
      <c r="A24" s="21" t="s">
        <v>33</v>
      </c>
      <c r="B24" s="15">
        <f>C24/12</f>
        <v>5892.166666666667</v>
      </c>
      <c r="C24" s="15">
        <f>D24+M24</f>
        <v>70706</v>
      </c>
      <c r="D24" s="16">
        <f>E24+J24</f>
        <v>66517</v>
      </c>
      <c r="E24" s="19">
        <v>6238</v>
      </c>
      <c r="F24" s="19">
        <v>3796</v>
      </c>
      <c r="G24" s="19">
        <v>3775</v>
      </c>
      <c r="H24" s="19">
        <v>13</v>
      </c>
      <c r="I24" s="20">
        <v>0.0021</v>
      </c>
      <c r="J24" s="19">
        <v>60279</v>
      </c>
      <c r="K24" s="19">
        <v>39856</v>
      </c>
      <c r="L24" s="19">
        <v>39811</v>
      </c>
      <c r="M24" s="19">
        <v>4189</v>
      </c>
      <c r="N24" s="19">
        <v>1438</v>
      </c>
      <c r="O24" s="19">
        <v>1211</v>
      </c>
      <c r="P24" s="19">
        <v>11</v>
      </c>
      <c r="Q24" s="20">
        <v>0.0026</v>
      </c>
    </row>
    <row r="25" spans="1:17" ht="15.75" customHeight="1">
      <c r="A25" s="21" t="s">
        <v>34</v>
      </c>
      <c r="B25" s="15">
        <f>C25/22</f>
        <v>5874.590909090909</v>
      </c>
      <c r="C25" s="15">
        <f>D25+M25</f>
        <v>129241</v>
      </c>
      <c r="D25" s="16">
        <f>E25+J25</f>
        <v>119811</v>
      </c>
      <c r="E25" s="17">
        <v>13570</v>
      </c>
      <c r="F25" s="17">
        <v>7651</v>
      </c>
      <c r="G25" s="17">
        <v>7579</v>
      </c>
      <c r="H25" s="17">
        <v>155</v>
      </c>
      <c r="I25" s="18">
        <v>0.0114</v>
      </c>
      <c r="J25" s="17">
        <v>106241</v>
      </c>
      <c r="K25" s="17">
        <v>54662</v>
      </c>
      <c r="L25" s="17">
        <v>51872</v>
      </c>
      <c r="M25" s="17">
        <v>9430</v>
      </c>
      <c r="N25" s="17">
        <v>4086</v>
      </c>
      <c r="O25" s="17">
        <v>3498</v>
      </c>
      <c r="P25" s="17">
        <v>201</v>
      </c>
      <c r="Q25" s="18">
        <v>0.0213</v>
      </c>
    </row>
    <row r="26" spans="1:17" ht="15.75" customHeight="1">
      <c r="A26" s="21" t="s">
        <v>35</v>
      </c>
      <c r="B26" s="15">
        <f>C26/6</f>
        <v>5788.5</v>
      </c>
      <c r="C26" s="15">
        <f>D26+M26</f>
        <v>34731</v>
      </c>
      <c r="D26" s="16">
        <f>E26+J26</f>
        <v>32076</v>
      </c>
      <c r="E26" s="17">
        <v>3426</v>
      </c>
      <c r="F26" s="17">
        <v>2990</v>
      </c>
      <c r="G26" s="17">
        <v>2982</v>
      </c>
      <c r="H26" s="17">
        <v>140</v>
      </c>
      <c r="I26" s="18">
        <v>0.0409</v>
      </c>
      <c r="J26" s="17">
        <v>28650</v>
      </c>
      <c r="K26" s="17">
        <v>24280</v>
      </c>
      <c r="L26" s="17">
        <v>24137</v>
      </c>
      <c r="M26" s="17">
        <v>2655</v>
      </c>
      <c r="N26" s="17">
        <v>2157</v>
      </c>
      <c r="O26" s="17">
        <v>2045</v>
      </c>
      <c r="P26" s="17">
        <v>103</v>
      </c>
      <c r="Q26" s="18">
        <v>0.0388</v>
      </c>
    </row>
    <row r="27" spans="1:17" ht="15.75" customHeight="1">
      <c r="A27" s="21" t="s">
        <v>36</v>
      </c>
      <c r="B27" s="15">
        <f>C27/18</f>
        <v>4846.833333333333</v>
      </c>
      <c r="C27" s="15">
        <f>D27+M27</f>
        <v>87243</v>
      </c>
      <c r="D27" s="16">
        <f>E27+J27</f>
        <v>83936</v>
      </c>
      <c r="E27" s="17">
        <v>5092</v>
      </c>
      <c r="F27" s="17">
        <v>2521</v>
      </c>
      <c r="G27" s="17">
        <v>2515</v>
      </c>
      <c r="H27" s="17">
        <v>101</v>
      </c>
      <c r="I27" s="18">
        <v>0.0198</v>
      </c>
      <c r="J27" s="17">
        <v>78844</v>
      </c>
      <c r="K27" s="17">
        <v>39689</v>
      </c>
      <c r="L27" s="17">
        <v>3597</v>
      </c>
      <c r="M27" s="17">
        <v>3307</v>
      </c>
      <c r="N27" s="17">
        <v>2120</v>
      </c>
      <c r="O27" s="17">
        <v>2055</v>
      </c>
      <c r="P27" s="17">
        <v>106</v>
      </c>
      <c r="Q27" s="18">
        <v>0.0321</v>
      </c>
    </row>
    <row r="28" spans="1:17" ht="15.75" customHeight="1">
      <c r="A28" s="21" t="s">
        <v>37</v>
      </c>
      <c r="B28" s="16"/>
      <c r="C28" s="16"/>
      <c r="D28" s="16">
        <f>SUM(D7:D27)</f>
        <v>1213940</v>
      </c>
      <c r="E28" s="16">
        <f>SUM(E7:E27)</f>
        <v>131979</v>
      </c>
      <c r="F28" s="16">
        <f>SUM(F7:F27)</f>
        <v>108428</v>
      </c>
      <c r="G28" s="16">
        <f>SUM(G7:G27)</f>
        <v>107985</v>
      </c>
      <c r="H28" s="16">
        <f>SUM(H7:H27)</f>
        <v>1423</v>
      </c>
      <c r="I28" s="16"/>
      <c r="J28" s="16">
        <f>SUM(J7:J27)</f>
        <v>1081961</v>
      </c>
      <c r="K28" s="16">
        <f>SUM(K7:K27)</f>
        <v>872012</v>
      </c>
      <c r="L28" s="16">
        <f>SUM(L7:L27)</f>
        <v>812101</v>
      </c>
      <c r="M28" s="16">
        <f>SUM(M7:M27)</f>
        <v>97515</v>
      </c>
      <c r="N28" s="16">
        <f>SUM(N7:N27)</f>
        <v>75690</v>
      </c>
      <c r="O28" s="16">
        <f>SUM(O7:O27)</f>
        <v>71379</v>
      </c>
      <c r="P28" s="16">
        <f>SUM(P7:P27)</f>
        <v>1793</v>
      </c>
      <c r="Q28" s="16"/>
    </row>
    <row r="29" ht="27" customHeight="1"/>
    <row r="31" spans="1:1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7" ht="13.5">
      <c r="A32" s="1"/>
      <c r="B32" s="1"/>
      <c r="C32" s="1"/>
      <c r="D32" s="1"/>
      <c r="E32" s="1"/>
      <c r="F32" s="1"/>
      <c r="G32" s="1"/>
      <c r="H32" s="1"/>
      <c r="I32" s="2"/>
      <c r="J32" s="1"/>
      <c r="K32" s="1"/>
      <c r="L32" s="1"/>
      <c r="M32" s="1"/>
      <c r="N32" s="1"/>
      <c r="O32" s="1"/>
      <c r="P32" s="1"/>
      <c r="Q32" s="2"/>
    </row>
    <row r="33" spans="1:17" ht="13.5">
      <c r="A33" s="1"/>
      <c r="B33" s="1"/>
      <c r="C33" s="1"/>
      <c r="D33" s="1"/>
      <c r="E33" s="1"/>
      <c r="F33" s="1"/>
      <c r="G33" s="1"/>
      <c r="H33" s="1"/>
      <c r="I33" s="2"/>
      <c r="J33" s="1"/>
      <c r="K33" s="1"/>
      <c r="L33" s="1"/>
      <c r="M33" s="1"/>
      <c r="N33" s="1"/>
      <c r="O33" s="1"/>
      <c r="P33" s="1"/>
      <c r="Q33" s="2"/>
    </row>
    <row r="34" spans="1:17" ht="13.5">
      <c r="A34" s="1"/>
      <c r="B34" s="1"/>
      <c r="C34" s="1"/>
      <c r="D34" s="1"/>
      <c r="E34" s="1"/>
      <c r="F34" s="1"/>
      <c r="G34" s="1"/>
      <c r="H34" s="1"/>
      <c r="I34" s="2"/>
      <c r="J34" s="1"/>
      <c r="K34" s="1"/>
      <c r="L34" s="1"/>
      <c r="M34" s="1"/>
      <c r="N34" s="1"/>
      <c r="O34" s="1"/>
      <c r="P34" s="1"/>
      <c r="Q34" s="2"/>
    </row>
    <row r="35" spans="1:17" ht="13.5">
      <c r="A35" s="1"/>
      <c r="B35" s="1"/>
      <c r="C35" s="1"/>
      <c r="D35" s="1"/>
      <c r="E35" s="1"/>
      <c r="F35" s="1"/>
      <c r="G35" s="1"/>
      <c r="H35" s="1"/>
      <c r="I35" s="2"/>
      <c r="J35" s="1"/>
      <c r="K35" s="1"/>
      <c r="L35" s="1"/>
      <c r="M35" s="1"/>
      <c r="N35" s="1"/>
      <c r="O35" s="1"/>
      <c r="P35" s="1"/>
      <c r="Q35" s="2"/>
    </row>
    <row r="36" spans="1:17" ht="13.5">
      <c r="A36" s="1"/>
      <c r="B36" s="1"/>
      <c r="C36" s="1"/>
      <c r="D36" s="1"/>
      <c r="E36" s="1"/>
      <c r="F36" s="1"/>
      <c r="G36" s="1"/>
      <c r="H36" s="1"/>
      <c r="I36" s="2"/>
      <c r="J36" s="1"/>
      <c r="K36" s="1"/>
      <c r="L36" s="1"/>
      <c r="M36" s="1"/>
      <c r="N36" s="1"/>
      <c r="O36" s="1"/>
      <c r="P36" s="1"/>
      <c r="Q36" s="2"/>
    </row>
    <row r="37" spans="1:17" ht="13.5">
      <c r="A37" s="1"/>
      <c r="B37" s="1"/>
      <c r="C37" s="1"/>
      <c r="D37" s="1"/>
      <c r="E37" s="1"/>
      <c r="F37" s="1"/>
      <c r="G37" s="1"/>
      <c r="H37" s="1"/>
      <c r="I37" s="2"/>
      <c r="J37" s="1"/>
      <c r="K37" s="1"/>
      <c r="L37" s="1"/>
      <c r="M37" s="1"/>
      <c r="N37" s="1"/>
      <c r="O37" s="1"/>
      <c r="P37" s="1"/>
      <c r="Q37" s="2"/>
    </row>
    <row r="38" spans="1:17" ht="13.5">
      <c r="A38" s="1"/>
      <c r="B38" s="1"/>
      <c r="C38" s="1"/>
      <c r="D38" s="1"/>
      <c r="E38" s="1"/>
      <c r="F38" s="1"/>
      <c r="G38" s="1"/>
      <c r="H38" s="1"/>
      <c r="I38" s="2"/>
      <c r="J38" s="1"/>
      <c r="K38" s="1"/>
      <c r="L38" s="1"/>
      <c r="M38" s="1"/>
      <c r="N38" s="1"/>
      <c r="O38" s="1"/>
      <c r="P38" s="1"/>
      <c r="Q38" s="2"/>
    </row>
    <row r="39" spans="1:17" ht="13.5">
      <c r="A39" s="1"/>
      <c r="B39" s="1"/>
      <c r="C39" s="1"/>
      <c r="D39" s="1"/>
      <c r="E39" s="1"/>
      <c r="F39" s="1"/>
      <c r="G39" s="1"/>
      <c r="H39" s="1"/>
      <c r="I39" s="3"/>
      <c r="J39" s="1"/>
      <c r="K39" s="1"/>
      <c r="L39" s="1"/>
      <c r="M39" s="1"/>
      <c r="N39" s="1"/>
      <c r="O39" s="1"/>
      <c r="P39" s="1"/>
      <c r="Q39" s="2"/>
    </row>
    <row r="40" spans="1:17" ht="13.5">
      <c r="A40" s="1"/>
      <c r="B40" s="1"/>
      <c r="C40" s="1"/>
      <c r="D40" s="1"/>
      <c r="E40" s="1"/>
      <c r="F40" s="1"/>
      <c r="G40" s="1"/>
      <c r="H40" s="1"/>
      <c r="I40" s="3"/>
      <c r="J40" s="1"/>
      <c r="K40" s="1"/>
      <c r="L40" s="1"/>
      <c r="M40" s="1"/>
      <c r="N40" s="1"/>
      <c r="O40" s="1"/>
      <c r="P40" s="1"/>
      <c r="Q40" s="3"/>
    </row>
    <row r="41" spans="1:17" ht="13.5">
      <c r="A41" s="1"/>
      <c r="B41" s="1"/>
      <c r="C41" s="1"/>
      <c r="D41" s="1"/>
      <c r="E41" s="1"/>
      <c r="F41" s="1"/>
      <c r="G41" s="1"/>
      <c r="H41" s="1"/>
      <c r="I41" s="2"/>
      <c r="J41" s="1"/>
      <c r="K41" s="1"/>
      <c r="L41" s="1"/>
      <c r="M41" s="1"/>
      <c r="N41" s="1"/>
      <c r="O41" s="1"/>
      <c r="P41" s="1"/>
      <c r="Q41" s="2"/>
    </row>
    <row r="42" spans="1:17" ht="13.5">
      <c r="A42" s="1"/>
      <c r="B42" s="1"/>
      <c r="C42" s="1"/>
      <c r="D42" s="1"/>
      <c r="E42" s="1"/>
      <c r="F42" s="1"/>
      <c r="G42" s="1"/>
      <c r="H42" s="1"/>
      <c r="I42" s="2"/>
      <c r="J42" s="1"/>
      <c r="K42" s="1"/>
      <c r="L42" s="1"/>
      <c r="M42" s="1"/>
      <c r="N42" s="1"/>
      <c r="O42" s="1"/>
      <c r="P42" s="1"/>
      <c r="Q42" s="2"/>
    </row>
    <row r="43" spans="1:17" ht="13.5">
      <c r="A43" s="1"/>
      <c r="B43" s="1"/>
      <c r="C43" s="1"/>
      <c r="D43" s="1"/>
      <c r="E43" s="1"/>
      <c r="F43" s="1"/>
      <c r="G43" s="1"/>
      <c r="H43" s="1"/>
      <c r="I43" s="3"/>
      <c r="J43" s="1"/>
      <c r="K43" s="1"/>
      <c r="L43" s="1"/>
      <c r="M43" s="1"/>
      <c r="N43" s="1"/>
      <c r="O43" s="1"/>
      <c r="P43" s="1"/>
      <c r="Q43" s="2"/>
    </row>
  </sheetData>
  <sheetProtection/>
  <mergeCells count="10">
    <mergeCell ref="A2:Q2"/>
    <mergeCell ref="A3:Q3"/>
    <mergeCell ref="E5:I5"/>
    <mergeCell ref="J5:L5"/>
    <mergeCell ref="M4:Q5"/>
    <mergeCell ref="A4:A6"/>
    <mergeCell ref="D5:D6"/>
    <mergeCell ref="D4:L4"/>
    <mergeCell ref="B4:B6"/>
    <mergeCell ref="C4:C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2017-11-27T07:31:00Z</dcterms:modified>
  <cp:category/>
  <cp:version/>
  <cp:contentType/>
  <cp:contentStatus/>
</cp:coreProperties>
</file>